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codeName="ThisWorkbook" defaultThemeVersion="124226"/>
  <mc:AlternateContent xmlns:mc="http://schemas.openxmlformats.org/markup-compatibility/2006">
    <mc:Choice Requires="x15">
      <x15ac:absPath xmlns:x15ac="http://schemas.microsoft.com/office/spreadsheetml/2010/11/ac" url="C:\Users\yasutomo\Desktop\配送業\"/>
    </mc:Choice>
  </mc:AlternateContent>
  <xr:revisionPtr revIDLastSave="0" documentId="13_ncr:1_{578EF20D-256D-4FE1-BE37-FA143D8D16B3}" xr6:coauthVersionLast="47" xr6:coauthVersionMax="47" xr10:uidLastSave="{00000000-0000-0000-0000-000000000000}"/>
  <bookViews>
    <workbookView xWindow="-120" yWindow="-120" windowWidth="21840" windowHeight="13140" tabRatio="654" xr2:uid="{00000000-000D-0000-FFFF-FFFF00000000}"/>
  </bookViews>
  <sheets>
    <sheet name="勤務予定通知表_店舗系" sheetId="8" r:id="rId1"/>
  </sheets>
  <definedNames>
    <definedName name="_xlnm.Print_Area" localSheetId="0">勤務予定通知表_店舗系!$A$1:$AD$55</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L12" i="8" l="1"/>
  <c r="CN12" i="8" s="1"/>
  <c r="CM12" i="8"/>
  <c r="CL10" i="8"/>
  <c r="CM10" i="8"/>
  <c r="CN10" i="8" s="1"/>
  <c r="CL11" i="8"/>
  <c r="CN11" i="8" s="1"/>
  <c r="CM11" i="8"/>
  <c r="CI10" i="8"/>
  <c r="CJ10" i="8"/>
  <c r="CI11" i="8"/>
  <c r="CJ11" i="8"/>
  <c r="CI12" i="8"/>
  <c r="CK12" i="8" s="1"/>
  <c r="CJ12" i="8"/>
  <c r="CI13" i="8"/>
  <c r="CK13" i="8" s="1"/>
  <c r="CJ13" i="8"/>
  <c r="CI14" i="8"/>
  <c r="CK14" i="8"/>
  <c r="CJ14" i="8"/>
  <c r="CI15" i="8"/>
  <c r="CJ15" i="8"/>
  <c r="CI16" i="8"/>
  <c r="CK16" i="8" s="1"/>
  <c r="CJ16" i="8"/>
  <c r="CI17" i="8"/>
  <c r="CK17" i="8"/>
  <c r="CJ17" i="8"/>
  <c r="CI18" i="8"/>
  <c r="CK18" i="8" s="1"/>
  <c r="CJ18" i="8"/>
  <c r="CI19" i="8"/>
  <c r="CJ19" i="8"/>
  <c r="CI20" i="8"/>
  <c r="CK20" i="8"/>
  <c r="CJ20" i="8"/>
  <c r="CI21" i="8"/>
  <c r="CK21" i="8" s="1"/>
  <c r="CJ21" i="8"/>
  <c r="CI22" i="8"/>
  <c r="CK22" i="8" s="1"/>
  <c r="CJ22" i="8"/>
  <c r="CI23" i="8"/>
  <c r="CJ23" i="8"/>
  <c r="CI24" i="8"/>
  <c r="CK24" i="8" s="1"/>
  <c r="CJ24" i="8"/>
  <c r="CI25" i="8"/>
  <c r="CK25" i="8" s="1"/>
  <c r="CJ25" i="8"/>
  <c r="CI26" i="8"/>
  <c r="CK26" i="8" s="1"/>
  <c r="CJ26" i="8"/>
  <c r="CI27" i="8"/>
  <c r="CJ27" i="8"/>
  <c r="CI28" i="8"/>
  <c r="CK28" i="8" s="1"/>
  <c r="CJ28" i="8"/>
  <c r="CI29" i="8"/>
  <c r="CK29" i="8" s="1"/>
  <c r="CJ29" i="8"/>
  <c r="CI30" i="8"/>
  <c r="CK30" i="8"/>
  <c r="CJ30" i="8"/>
  <c r="CI31" i="8"/>
  <c r="CJ31" i="8"/>
  <c r="CI32" i="8"/>
  <c r="CK32" i="8" s="1"/>
  <c r="CJ32" i="8"/>
  <c r="CI33" i="8"/>
  <c r="CK33" i="8"/>
  <c r="CJ33" i="8"/>
  <c r="CI34" i="8"/>
  <c r="CK34" i="8" s="1"/>
  <c r="CJ34" i="8"/>
  <c r="CI35" i="8"/>
  <c r="CJ35" i="8"/>
  <c r="CI36" i="8"/>
  <c r="CK36" i="8"/>
  <c r="CJ36" i="8"/>
  <c r="CI37" i="8"/>
  <c r="CK37" i="8" s="1"/>
  <c r="CJ37" i="8"/>
  <c r="CI38" i="8"/>
  <c r="CK38" i="8" s="1"/>
  <c r="CJ38" i="8"/>
  <c r="CI39" i="8"/>
  <c r="CJ39" i="8"/>
  <c r="CI40" i="8"/>
  <c r="CK40" i="8" s="1"/>
  <c r="CJ40" i="8"/>
  <c r="AV10" i="8"/>
  <c r="AW10" i="8"/>
  <c r="AV11" i="8"/>
  <c r="AW11" i="8"/>
  <c r="AV12" i="8"/>
  <c r="AW12" i="8"/>
  <c r="AV13" i="8"/>
  <c r="AX13" i="8" s="1"/>
  <c r="AW13" i="8"/>
  <c r="AV14" i="8"/>
  <c r="AX14" i="8" s="1"/>
  <c r="AW14" i="8"/>
  <c r="AV15" i="8"/>
  <c r="AW15" i="8"/>
  <c r="AV16" i="8"/>
  <c r="AW16" i="8"/>
  <c r="AV17" i="8"/>
  <c r="AX17" i="8" s="1"/>
  <c r="AW17" i="8"/>
  <c r="AV18" i="8"/>
  <c r="AW18" i="8"/>
  <c r="AV19" i="8"/>
  <c r="AW19" i="8"/>
  <c r="AV20" i="8"/>
  <c r="AW20" i="8"/>
  <c r="AV21" i="8"/>
  <c r="AW21" i="8"/>
  <c r="AV22" i="8"/>
  <c r="AW22" i="8"/>
  <c r="AX22" i="8" s="1"/>
  <c r="AV23" i="8"/>
  <c r="AX23" i="8" s="1"/>
  <c r="AW23" i="8"/>
  <c r="AV24" i="8"/>
  <c r="AW24" i="8"/>
  <c r="AV25" i="8"/>
  <c r="AW25" i="8"/>
  <c r="AV26" i="8"/>
  <c r="AW26" i="8"/>
  <c r="AV27" i="8"/>
  <c r="AW27" i="8"/>
  <c r="AV28" i="8"/>
  <c r="AW28" i="8"/>
  <c r="AV29" i="8"/>
  <c r="AX29" i="8" s="1"/>
  <c r="AW29" i="8"/>
  <c r="AV30" i="8"/>
  <c r="AW30" i="8"/>
  <c r="AV31" i="8"/>
  <c r="AW31" i="8"/>
  <c r="AV32" i="8"/>
  <c r="AX32" i="8" s="1"/>
  <c r="AW32" i="8"/>
  <c r="AV33" i="8"/>
  <c r="AW33" i="8"/>
  <c r="AX33" i="8" s="1"/>
  <c r="AV34" i="8"/>
  <c r="AX34" i="8" s="1"/>
  <c r="AW34" i="8"/>
  <c r="AV35" i="8"/>
  <c r="AW35" i="8"/>
  <c r="AV36" i="8"/>
  <c r="AW36" i="8"/>
  <c r="AV37" i="8"/>
  <c r="AX37" i="8" s="1"/>
  <c r="AW37" i="8"/>
  <c r="AV38" i="8"/>
  <c r="AX38" i="8" s="1"/>
  <c r="AW38" i="8"/>
  <c r="AV39" i="8"/>
  <c r="AW39" i="8"/>
  <c r="AV40" i="8"/>
  <c r="AW40" i="8"/>
  <c r="AR11" i="8"/>
  <c r="AT11" i="8" s="1"/>
  <c r="AY11" i="8" s="1"/>
  <c r="AU11" i="8"/>
  <c r="AS11" i="8"/>
  <c r="BC11" i="8"/>
  <c r="BG11" i="8" s="1"/>
  <c r="BH11" i="8" s="1"/>
  <c r="BI11" i="8" s="1"/>
  <c r="BE11" i="8"/>
  <c r="CE11" i="8"/>
  <c r="CG11" i="8" s="1"/>
  <c r="CU11" i="8" s="1"/>
  <c r="CH11" i="8"/>
  <c r="CF11" i="8"/>
  <c r="AR12" i="8"/>
  <c r="AT12" i="8" s="1"/>
  <c r="AU12" i="8"/>
  <c r="AS12" i="8"/>
  <c r="BC12" i="8"/>
  <c r="BG12" i="8" s="1"/>
  <c r="BH12" i="8" s="1"/>
  <c r="BI12" i="8" s="1"/>
  <c r="BE12" i="8"/>
  <c r="CE12" i="8"/>
  <c r="CG12" i="8" s="1"/>
  <c r="CH12" i="8"/>
  <c r="CF12" i="8"/>
  <c r="AR13" i="8"/>
  <c r="AT13" i="8" s="1"/>
  <c r="AU13" i="8"/>
  <c r="AS13" i="8"/>
  <c r="BC13" i="8"/>
  <c r="BG13" i="8" s="1"/>
  <c r="BH13" i="8" s="1"/>
  <c r="BI13" i="8" s="1"/>
  <c r="BE13" i="8"/>
  <c r="CE13" i="8"/>
  <c r="CG13" i="8"/>
  <c r="CH13" i="8"/>
  <c r="CF13" i="8"/>
  <c r="CL13" i="8"/>
  <c r="CN13" i="8" s="1"/>
  <c r="CM13" i="8"/>
  <c r="CO13" i="8" s="1"/>
  <c r="AR14" i="8"/>
  <c r="AT14" i="8"/>
  <c r="AU14" i="8"/>
  <c r="AS14" i="8"/>
  <c r="BC14" i="8"/>
  <c r="BE14" i="8"/>
  <c r="CE14" i="8"/>
  <c r="CG14" i="8" s="1"/>
  <c r="CH14" i="8"/>
  <c r="CF14" i="8"/>
  <c r="CL14" i="8"/>
  <c r="CN14" i="8" s="1"/>
  <c r="CM14" i="8"/>
  <c r="AR15" i="8"/>
  <c r="AT15" i="8" s="1"/>
  <c r="AY15" i="8" s="1"/>
  <c r="AU15" i="8"/>
  <c r="AS15" i="8"/>
  <c r="BC15" i="8"/>
  <c r="BG15" i="8" s="1"/>
  <c r="BH15" i="8" s="1"/>
  <c r="BI15" i="8" s="1"/>
  <c r="BE15" i="8"/>
  <c r="CE15" i="8"/>
  <c r="CG15" i="8" s="1"/>
  <c r="CH15" i="8"/>
  <c r="CF15" i="8"/>
  <c r="CL15" i="8"/>
  <c r="CM15" i="8"/>
  <c r="CN15" i="8" s="1"/>
  <c r="AR16" i="8"/>
  <c r="AT16" i="8" s="1"/>
  <c r="AU16" i="8"/>
  <c r="AS16" i="8"/>
  <c r="BC16" i="8"/>
  <c r="BE16" i="8"/>
  <c r="CE16" i="8"/>
  <c r="CG16" i="8"/>
  <c r="CH16" i="8"/>
  <c r="CF16" i="8"/>
  <c r="CL16" i="8"/>
  <c r="CM16" i="8"/>
  <c r="CN16" i="8" s="1"/>
  <c r="AR17" i="8"/>
  <c r="AT17" i="8" s="1"/>
  <c r="AU17" i="8"/>
  <c r="AS17" i="8"/>
  <c r="BC17" i="8"/>
  <c r="BG17" i="8" s="1"/>
  <c r="BH17" i="8" s="1"/>
  <c r="BI17" i="8" s="1"/>
  <c r="BE17" i="8"/>
  <c r="CE17" i="8"/>
  <c r="CG17" i="8"/>
  <c r="CH17" i="8"/>
  <c r="CF17" i="8"/>
  <c r="CL17" i="8"/>
  <c r="CN17" i="8" s="1"/>
  <c r="CM17" i="8"/>
  <c r="AR18" i="8"/>
  <c r="AT18" i="8" s="1"/>
  <c r="AU18" i="8"/>
  <c r="AS18" i="8"/>
  <c r="BC18" i="8"/>
  <c r="BG18" i="8" s="1"/>
  <c r="BH18" i="8" s="1"/>
  <c r="BI18" i="8" s="1"/>
  <c r="BE18" i="8"/>
  <c r="CE18" i="8"/>
  <c r="CG18" i="8"/>
  <c r="CH18" i="8"/>
  <c r="CF18" i="8"/>
  <c r="CL18" i="8"/>
  <c r="CN18" i="8" s="1"/>
  <c r="CO18" i="8"/>
  <c r="CM18" i="8"/>
  <c r="AR19" i="8"/>
  <c r="AT19" i="8" s="1"/>
  <c r="AU19" i="8"/>
  <c r="AS19" i="8"/>
  <c r="BC19" i="8"/>
  <c r="BG19" i="8" s="1"/>
  <c r="BH19" i="8" s="1"/>
  <c r="BI19" i="8" s="1"/>
  <c r="BE19" i="8"/>
  <c r="CE19" i="8"/>
  <c r="CG19" i="8" s="1"/>
  <c r="CH19" i="8"/>
  <c r="CF19" i="8"/>
  <c r="CL19" i="8"/>
  <c r="CN19" i="8" s="1"/>
  <c r="CM19" i="8"/>
  <c r="AR20" i="8"/>
  <c r="AT20" i="8"/>
  <c r="AU20" i="8"/>
  <c r="AS20" i="8"/>
  <c r="BC20" i="8"/>
  <c r="BG20" i="8"/>
  <c r="BH20" i="8" s="1"/>
  <c r="BI20" i="8" s="1"/>
  <c r="BE20" i="8"/>
  <c r="CE20" i="8"/>
  <c r="CG20" i="8" s="1"/>
  <c r="CU20" i="8" s="1"/>
  <c r="CH20" i="8"/>
  <c r="CF20" i="8"/>
  <c r="CL20" i="8"/>
  <c r="CN20" i="8" s="1"/>
  <c r="CM20" i="8"/>
  <c r="AR21" i="8"/>
  <c r="AT21" i="8"/>
  <c r="AU21" i="8"/>
  <c r="AS21" i="8"/>
  <c r="BC21" i="8"/>
  <c r="BG21" i="8" s="1"/>
  <c r="BH21" i="8" s="1"/>
  <c r="BI21" i="8" s="1"/>
  <c r="BE21" i="8"/>
  <c r="CE21" i="8"/>
  <c r="CG21" i="8" s="1"/>
  <c r="CU21" i="8" s="1"/>
  <c r="CH21" i="8"/>
  <c r="CF21" i="8"/>
  <c r="CL21" i="8"/>
  <c r="CN21" i="8" s="1"/>
  <c r="CM21" i="8"/>
  <c r="AR22" i="8"/>
  <c r="AT22" i="8"/>
  <c r="AU22" i="8"/>
  <c r="AS22" i="8"/>
  <c r="BC22" i="8"/>
  <c r="BG22" i="8" s="1"/>
  <c r="BH22" i="8" s="1"/>
  <c r="BI22" i="8" s="1"/>
  <c r="BE22" i="8"/>
  <c r="CE22" i="8"/>
  <c r="CG22" i="8"/>
  <c r="CO22" i="8" s="1"/>
  <c r="CH22" i="8"/>
  <c r="CF22" i="8"/>
  <c r="CL22" i="8"/>
  <c r="CM22" i="8"/>
  <c r="CN22" i="8"/>
  <c r="AR23" i="8"/>
  <c r="AT23" i="8" s="1"/>
  <c r="AY23" i="8" s="1"/>
  <c r="AZ23" i="8" s="1"/>
  <c r="AU23" i="8"/>
  <c r="AS23" i="8"/>
  <c r="BC23" i="8"/>
  <c r="BG23" i="8"/>
  <c r="BH23" i="8" s="1"/>
  <c r="BI23" i="8" s="1"/>
  <c r="BE23" i="8"/>
  <c r="CE23" i="8"/>
  <c r="CG23" i="8" s="1"/>
  <c r="CU23" i="8" s="1"/>
  <c r="CH23" i="8"/>
  <c r="CF23" i="8"/>
  <c r="CL23" i="8"/>
  <c r="CM23" i="8"/>
  <c r="CN23" i="8"/>
  <c r="AR24" i="8"/>
  <c r="AT24" i="8" s="1"/>
  <c r="AY24" i="8" s="1"/>
  <c r="BA24" i="8" s="1"/>
  <c r="AU24" i="8"/>
  <c r="AS24" i="8"/>
  <c r="BC24" i="8"/>
  <c r="BG24" i="8"/>
  <c r="BH24" i="8" s="1"/>
  <c r="BI24" i="8" s="1"/>
  <c r="BE24" i="8"/>
  <c r="CE24" i="8"/>
  <c r="CG24" i="8" s="1"/>
  <c r="CH24" i="8"/>
  <c r="CF24" i="8"/>
  <c r="CL24" i="8"/>
  <c r="CM24" i="8"/>
  <c r="CN24" i="8"/>
  <c r="AR25" i="8"/>
  <c r="AT25" i="8" s="1"/>
  <c r="AY25" i="8" s="1"/>
  <c r="AZ25" i="8" s="1"/>
  <c r="AU25" i="8"/>
  <c r="AS25" i="8"/>
  <c r="BC25" i="8"/>
  <c r="BG25" i="8"/>
  <c r="BH25" i="8" s="1"/>
  <c r="BI25" i="8" s="1"/>
  <c r="BE25" i="8"/>
  <c r="CE25" i="8"/>
  <c r="CG25" i="8" s="1"/>
  <c r="CO25" i="8" s="1"/>
  <c r="CH25" i="8"/>
  <c r="CF25" i="8"/>
  <c r="CL25" i="8"/>
  <c r="CN25" i="8" s="1"/>
  <c r="CM25" i="8"/>
  <c r="AR26" i="8"/>
  <c r="AT26" i="8" s="1"/>
  <c r="AU26" i="8"/>
  <c r="AS26" i="8"/>
  <c r="BC26" i="8"/>
  <c r="BG26" i="8" s="1"/>
  <c r="BH26" i="8" s="1"/>
  <c r="BI26" i="8" s="1"/>
  <c r="BE26" i="8"/>
  <c r="CE26" i="8"/>
  <c r="CG26" i="8"/>
  <c r="CH26" i="8"/>
  <c r="CF26" i="8"/>
  <c r="CL26" i="8"/>
  <c r="CM26" i="8"/>
  <c r="AR27" i="8"/>
  <c r="AT27" i="8" s="1"/>
  <c r="AY27" i="8" s="1"/>
  <c r="AU27" i="8"/>
  <c r="AS27" i="8"/>
  <c r="BC27" i="8"/>
  <c r="BG27" i="8"/>
  <c r="BH27" i="8" s="1"/>
  <c r="BI27" i="8" s="1"/>
  <c r="BE27" i="8"/>
  <c r="CE27" i="8"/>
  <c r="CG27" i="8" s="1"/>
  <c r="CH27" i="8"/>
  <c r="CF27" i="8"/>
  <c r="CL27" i="8"/>
  <c r="CN27" i="8" s="1"/>
  <c r="CM27" i="8"/>
  <c r="AR28" i="8"/>
  <c r="AT28" i="8" s="1"/>
  <c r="AU28" i="8"/>
  <c r="AS28" i="8"/>
  <c r="BC28" i="8"/>
  <c r="BG28" i="8"/>
  <c r="BH28" i="8" s="1"/>
  <c r="BI28" i="8" s="1"/>
  <c r="BE28" i="8"/>
  <c r="CE28" i="8"/>
  <c r="CG28" i="8" s="1"/>
  <c r="CH28" i="8"/>
  <c r="CF28" i="8"/>
  <c r="CL28" i="8"/>
  <c r="CN28" i="8"/>
  <c r="CM28" i="8"/>
  <c r="AR29" i="8"/>
  <c r="AT29" i="8" s="1"/>
  <c r="AY29" i="8" s="1"/>
  <c r="AU29" i="8"/>
  <c r="AS29" i="8"/>
  <c r="BC29" i="8"/>
  <c r="BG29" i="8"/>
  <c r="BH29" i="8" s="1"/>
  <c r="BI29" i="8" s="1"/>
  <c r="BE29" i="8"/>
  <c r="CE29" i="8"/>
  <c r="CG29" i="8" s="1"/>
  <c r="CO29" i="8" s="1"/>
  <c r="CH29" i="8"/>
  <c r="CF29" i="8"/>
  <c r="CL29" i="8"/>
  <c r="CN29" i="8" s="1"/>
  <c r="CM29" i="8"/>
  <c r="AR30" i="8"/>
  <c r="AT30" i="8" s="1"/>
  <c r="AU30" i="8"/>
  <c r="AS30" i="8"/>
  <c r="BC30" i="8"/>
  <c r="BE30" i="8"/>
  <c r="CE30" i="8"/>
  <c r="CG30" i="8" s="1"/>
  <c r="CU30" i="8" s="1"/>
  <c r="CH30" i="8"/>
  <c r="CF30" i="8"/>
  <c r="CL30" i="8"/>
  <c r="CM30" i="8"/>
  <c r="AR31" i="8"/>
  <c r="AT31" i="8" s="1"/>
  <c r="AU31" i="8"/>
  <c r="AS31" i="8"/>
  <c r="BC31" i="8"/>
  <c r="BG31" i="8" s="1"/>
  <c r="BH31" i="8" s="1"/>
  <c r="BI31" i="8" s="1"/>
  <c r="BE31" i="8"/>
  <c r="CE31" i="8"/>
  <c r="CG31" i="8"/>
  <c r="CO31" i="8" s="1"/>
  <c r="CH31" i="8"/>
  <c r="CF31" i="8"/>
  <c r="CL31" i="8"/>
  <c r="CN31" i="8" s="1"/>
  <c r="CM31" i="8"/>
  <c r="AR32" i="8"/>
  <c r="AT32" i="8" s="1"/>
  <c r="AY32" i="8" s="1"/>
  <c r="AU32" i="8"/>
  <c r="AS32" i="8"/>
  <c r="BC32" i="8"/>
  <c r="BE32" i="8"/>
  <c r="CE32" i="8"/>
  <c r="CG32" i="8"/>
  <c r="CH32" i="8"/>
  <c r="CF32" i="8"/>
  <c r="CL32" i="8"/>
  <c r="CN32" i="8" s="1"/>
  <c r="CM32" i="8"/>
  <c r="AR33" i="8"/>
  <c r="AT33" i="8" s="1"/>
  <c r="AU33" i="8"/>
  <c r="AS33" i="8"/>
  <c r="BC33" i="8"/>
  <c r="BG33" i="8" s="1"/>
  <c r="BH33" i="8" s="1"/>
  <c r="BI33" i="8" s="1"/>
  <c r="BE33" i="8"/>
  <c r="CE33" i="8"/>
  <c r="CG33" i="8"/>
  <c r="CO33" i="8" s="1"/>
  <c r="CH33" i="8"/>
  <c r="CF33" i="8"/>
  <c r="CL33" i="8"/>
  <c r="CN33" i="8" s="1"/>
  <c r="CM33" i="8"/>
  <c r="AR34" i="8"/>
  <c r="AT34" i="8"/>
  <c r="AU34" i="8"/>
  <c r="AS34" i="8"/>
  <c r="BC34" i="8"/>
  <c r="BE34" i="8"/>
  <c r="CE34" i="8"/>
  <c r="CG34" i="8"/>
  <c r="CO34" i="8" s="1"/>
  <c r="CH34" i="8"/>
  <c r="CF34" i="8"/>
  <c r="CL34" i="8"/>
  <c r="CN34" i="8" s="1"/>
  <c r="CM34" i="8"/>
  <c r="AR35" i="8"/>
  <c r="AT35" i="8"/>
  <c r="AU35" i="8"/>
  <c r="AS35" i="8"/>
  <c r="BC35" i="8"/>
  <c r="BG35" i="8"/>
  <c r="BH35" i="8" s="1"/>
  <c r="BI35" i="8" s="1"/>
  <c r="BE35" i="8"/>
  <c r="CE35" i="8"/>
  <c r="CG35" i="8" s="1"/>
  <c r="CU35" i="8" s="1"/>
  <c r="CH35" i="8"/>
  <c r="CF35" i="8"/>
  <c r="CL35" i="8"/>
  <c r="CM35" i="8"/>
  <c r="AR36" i="8"/>
  <c r="AT36" i="8" s="1"/>
  <c r="AU36" i="8"/>
  <c r="AS36" i="8"/>
  <c r="BC36" i="8"/>
  <c r="BE36" i="8"/>
  <c r="CE36" i="8"/>
  <c r="CG36" i="8" s="1"/>
  <c r="CU36" i="8" s="1"/>
  <c r="CH36" i="8"/>
  <c r="CF36" i="8"/>
  <c r="CL36" i="8"/>
  <c r="CM36" i="8"/>
  <c r="AR37" i="8"/>
  <c r="AT37" i="8" s="1"/>
  <c r="AU37" i="8"/>
  <c r="AS37" i="8"/>
  <c r="BC37" i="8"/>
  <c r="BG37" i="8" s="1"/>
  <c r="BH37" i="8" s="1"/>
  <c r="BI37" i="8" s="1"/>
  <c r="BE37" i="8"/>
  <c r="CE37" i="8"/>
  <c r="CG37" i="8"/>
  <c r="CH37" i="8"/>
  <c r="CF37" i="8"/>
  <c r="CL37" i="8"/>
  <c r="CN37" i="8"/>
  <c r="CM37" i="8"/>
  <c r="AR38" i="8"/>
  <c r="AT38" i="8" s="1"/>
  <c r="AU38" i="8"/>
  <c r="AS38" i="8"/>
  <c r="BC38" i="8"/>
  <c r="BE38" i="8"/>
  <c r="CE38" i="8"/>
  <c r="CG38" i="8"/>
  <c r="CH38" i="8"/>
  <c r="CF38" i="8"/>
  <c r="CL38" i="8"/>
  <c r="CN38" i="8" s="1"/>
  <c r="CM38" i="8"/>
  <c r="AR39" i="8"/>
  <c r="AT39" i="8" s="1"/>
  <c r="AU39" i="8"/>
  <c r="AS39" i="8"/>
  <c r="BC39" i="8"/>
  <c r="BG39" i="8" s="1"/>
  <c r="BH39" i="8" s="1"/>
  <c r="BI39" i="8" s="1"/>
  <c r="BE39" i="8"/>
  <c r="CE39" i="8"/>
  <c r="CG39" i="8"/>
  <c r="CH39" i="8"/>
  <c r="CF39" i="8"/>
  <c r="CL39" i="8"/>
  <c r="CM39" i="8"/>
  <c r="AR40" i="8"/>
  <c r="AT40" i="8"/>
  <c r="AU40" i="8"/>
  <c r="AS40" i="8"/>
  <c r="BC40" i="8"/>
  <c r="BG40" i="8"/>
  <c r="BH40" i="8" s="1"/>
  <c r="BI40" i="8" s="1"/>
  <c r="BE40" i="8"/>
  <c r="CE40" i="8"/>
  <c r="CG40" i="8" s="1"/>
  <c r="CU40" i="8" s="1"/>
  <c r="CW40" i="8" s="1"/>
  <c r="CH40" i="8"/>
  <c r="CF40" i="8"/>
  <c r="CL40" i="8"/>
  <c r="CM40" i="8"/>
  <c r="AR10" i="8"/>
  <c r="AT10" i="8" s="1"/>
  <c r="AS10" i="8"/>
  <c r="AU10" i="8"/>
  <c r="BC10" i="8"/>
  <c r="BE10" i="8"/>
  <c r="CE10" i="8"/>
  <c r="CG10" i="8" s="1"/>
  <c r="CF10" i="8"/>
  <c r="CH10" i="8"/>
  <c r="DJ10" i="8"/>
  <c r="DI10" i="8" s="1"/>
  <c r="DN10" i="8" s="1"/>
  <c r="DL10" i="8"/>
  <c r="DJ11" i="8"/>
  <c r="DI11" i="8" s="1"/>
  <c r="DN11" i="8" s="1"/>
  <c r="DL11" i="8"/>
  <c r="DJ12" i="8"/>
  <c r="DI12" i="8" s="1"/>
  <c r="DN12" i="8" s="1"/>
  <c r="DL12" i="8"/>
  <c r="DJ13" i="8"/>
  <c r="DI13" i="8" s="1"/>
  <c r="DN13" i="8" s="1"/>
  <c r="DP13" i="8" s="1"/>
  <c r="DL13" i="8"/>
  <c r="DJ14" i="8"/>
  <c r="DI14" i="8" s="1"/>
  <c r="DN14" i="8" s="1"/>
  <c r="DL14" i="8"/>
  <c r="DJ15" i="8"/>
  <c r="DI15" i="8" s="1"/>
  <c r="DN15" i="8" s="1"/>
  <c r="DL15" i="8"/>
  <c r="DJ16" i="8"/>
  <c r="DI16" i="8" s="1"/>
  <c r="DN16" i="8" s="1"/>
  <c r="DP16" i="8" s="1"/>
  <c r="DL16" i="8"/>
  <c r="DJ17" i="8"/>
  <c r="DI17" i="8" s="1"/>
  <c r="DN17" i="8" s="1"/>
  <c r="DP17" i="8" s="1"/>
  <c r="DL17" i="8"/>
  <c r="DJ18" i="8"/>
  <c r="DI18" i="8" s="1"/>
  <c r="DN18" i="8" s="1"/>
  <c r="DL18" i="8"/>
  <c r="DJ19" i="8"/>
  <c r="DI19" i="8" s="1"/>
  <c r="DN19" i="8" s="1"/>
  <c r="DL19" i="8"/>
  <c r="DJ20" i="8"/>
  <c r="DI20" i="8" s="1"/>
  <c r="DN20" i="8" s="1"/>
  <c r="DL20" i="8"/>
  <c r="DJ21" i="8"/>
  <c r="DI21" i="8" s="1"/>
  <c r="DN21" i="8" s="1"/>
  <c r="DL21" i="8"/>
  <c r="DJ22" i="8"/>
  <c r="DI22" i="8" s="1"/>
  <c r="DN22" i="8" s="1"/>
  <c r="DL22" i="8"/>
  <c r="DJ23" i="8"/>
  <c r="DI23" i="8" s="1"/>
  <c r="DN23" i="8" s="1"/>
  <c r="DL23" i="8"/>
  <c r="DJ24" i="8"/>
  <c r="DI24" i="8" s="1"/>
  <c r="DN24" i="8" s="1"/>
  <c r="DL24" i="8"/>
  <c r="DJ25" i="8"/>
  <c r="DI25" i="8" s="1"/>
  <c r="DN25" i="8" s="1"/>
  <c r="DO25" i="8" s="1"/>
  <c r="DL25" i="8"/>
  <c r="DJ26" i="8"/>
  <c r="DI26" i="8" s="1"/>
  <c r="DN26" i="8" s="1"/>
  <c r="DL26" i="8"/>
  <c r="DJ27" i="8"/>
  <c r="DI27" i="8" s="1"/>
  <c r="DN27" i="8" s="1"/>
  <c r="DL27" i="8"/>
  <c r="DJ28" i="8"/>
  <c r="DI28" i="8" s="1"/>
  <c r="DN28" i="8" s="1"/>
  <c r="DL28" i="8"/>
  <c r="DJ29" i="8"/>
  <c r="DI29" i="8" s="1"/>
  <c r="DN29" i="8" s="1"/>
  <c r="DP29" i="8" s="1"/>
  <c r="DL29" i="8"/>
  <c r="DJ30" i="8"/>
  <c r="DI30" i="8" s="1"/>
  <c r="DN30" i="8" s="1"/>
  <c r="DL30" i="8"/>
  <c r="DJ31" i="8"/>
  <c r="DI31" i="8" s="1"/>
  <c r="DN31" i="8" s="1"/>
  <c r="DL31" i="8"/>
  <c r="DJ32" i="8"/>
  <c r="DI32" i="8" s="1"/>
  <c r="DN32" i="8" s="1"/>
  <c r="DL32" i="8"/>
  <c r="DJ33" i="8"/>
  <c r="DI33" i="8" s="1"/>
  <c r="DN33" i="8" s="1"/>
  <c r="DO33" i="8" s="1"/>
  <c r="DL33" i="8"/>
  <c r="DJ34" i="8"/>
  <c r="DI34" i="8"/>
  <c r="DN34" i="8" s="1"/>
  <c r="DL34" i="8"/>
  <c r="DJ35" i="8"/>
  <c r="DI35" i="8" s="1"/>
  <c r="DN35" i="8" s="1"/>
  <c r="DL35" i="8"/>
  <c r="DJ36" i="8"/>
  <c r="DI36" i="8" s="1"/>
  <c r="DN36" i="8" s="1"/>
  <c r="DL36" i="8"/>
  <c r="DJ37" i="8"/>
  <c r="DI37" i="8" s="1"/>
  <c r="DN37" i="8" s="1"/>
  <c r="DO37" i="8" s="1"/>
  <c r="DL37" i="8"/>
  <c r="DJ38" i="8"/>
  <c r="DI38" i="8" s="1"/>
  <c r="DN38" i="8" s="1"/>
  <c r="DL38" i="8"/>
  <c r="DJ39" i="8"/>
  <c r="DI39" i="8" s="1"/>
  <c r="DN39" i="8" s="1"/>
  <c r="DO39" i="8" s="1"/>
  <c r="DL39" i="8"/>
  <c r="DJ40" i="8"/>
  <c r="DI40" i="8"/>
  <c r="DN40" i="8" s="1"/>
  <c r="DL40" i="8"/>
  <c r="AS2" i="8"/>
  <c r="AT2" i="8" s="1"/>
  <c r="AR2" i="8"/>
  <c r="AO46" i="8"/>
  <c r="AO47" i="8"/>
  <c r="BP10" i="8"/>
  <c r="P10" i="8" s="1"/>
  <c r="BQ10" i="8"/>
  <c r="BW10" i="8"/>
  <c r="AL11" i="8"/>
  <c r="AM11" i="8"/>
  <c r="AO11" i="8"/>
  <c r="AN11" i="8"/>
  <c r="AL12" i="8"/>
  <c r="AM12" i="8"/>
  <c r="AO12" i="8"/>
  <c r="AN12" i="8"/>
  <c r="AL13" i="8"/>
  <c r="AM13" i="8"/>
  <c r="AO13" i="8"/>
  <c r="AN13" i="8"/>
  <c r="AL14" i="8"/>
  <c r="AM14" i="8"/>
  <c r="AO14" i="8"/>
  <c r="AN14" i="8"/>
  <c r="AL15" i="8"/>
  <c r="AM15" i="8"/>
  <c r="K15" i="8" s="1"/>
  <c r="AO15" i="8"/>
  <c r="AN15" i="8"/>
  <c r="AL16" i="8"/>
  <c r="AM16" i="8"/>
  <c r="AO16" i="8"/>
  <c r="AN16" i="8"/>
  <c r="AL17" i="8"/>
  <c r="AM17" i="8"/>
  <c r="AO17" i="8"/>
  <c r="AN17" i="8"/>
  <c r="AL18" i="8"/>
  <c r="AM18" i="8"/>
  <c r="AO18" i="8"/>
  <c r="AN18" i="8"/>
  <c r="AL19" i="8"/>
  <c r="AM19" i="8"/>
  <c r="AO19" i="8"/>
  <c r="AN19" i="8"/>
  <c r="AL20" i="8"/>
  <c r="AM20" i="8"/>
  <c r="AO20" i="8"/>
  <c r="AN20" i="8"/>
  <c r="AL21" i="8"/>
  <c r="AM21" i="8"/>
  <c r="AO21" i="8"/>
  <c r="AN21" i="8"/>
  <c r="AL22" i="8"/>
  <c r="AM22" i="8"/>
  <c r="AO22" i="8"/>
  <c r="AN22" i="8"/>
  <c r="AL23" i="8"/>
  <c r="AM23" i="8"/>
  <c r="AO23" i="8"/>
  <c r="AN23" i="8"/>
  <c r="AL24" i="8"/>
  <c r="AM24" i="8"/>
  <c r="AO24" i="8"/>
  <c r="AN24" i="8"/>
  <c r="AL25" i="8"/>
  <c r="AM25" i="8"/>
  <c r="AO25" i="8"/>
  <c r="AN25" i="8"/>
  <c r="AL26" i="8"/>
  <c r="AM26" i="8"/>
  <c r="AO26" i="8"/>
  <c r="AN26" i="8"/>
  <c r="AL27" i="8"/>
  <c r="AM27" i="8"/>
  <c r="AO27" i="8"/>
  <c r="AN27" i="8"/>
  <c r="AL28" i="8"/>
  <c r="AM28" i="8"/>
  <c r="AO28" i="8"/>
  <c r="AN28" i="8"/>
  <c r="AL29" i="8"/>
  <c r="AM29" i="8"/>
  <c r="AO29" i="8"/>
  <c r="AN29" i="8"/>
  <c r="AL30" i="8"/>
  <c r="AM30" i="8"/>
  <c r="AO30" i="8"/>
  <c r="AN30" i="8"/>
  <c r="AL31" i="8"/>
  <c r="AM31" i="8"/>
  <c r="AO31" i="8"/>
  <c r="AN31" i="8"/>
  <c r="AL32" i="8"/>
  <c r="AM32" i="8"/>
  <c r="K32" i="8" s="1"/>
  <c r="AO32" i="8"/>
  <c r="AN32" i="8"/>
  <c r="AL33" i="8"/>
  <c r="AM33" i="8"/>
  <c r="AO33" i="8"/>
  <c r="AN33" i="8"/>
  <c r="AL34" i="8"/>
  <c r="AM34" i="8"/>
  <c r="AO34" i="8"/>
  <c r="AN34" i="8"/>
  <c r="AL35" i="8"/>
  <c r="AM35" i="8"/>
  <c r="K35" i="8" s="1"/>
  <c r="AO35" i="8"/>
  <c r="AN35" i="8"/>
  <c r="AL36" i="8"/>
  <c r="AM36" i="8"/>
  <c r="AO36" i="8"/>
  <c r="AN36" i="8"/>
  <c r="AL37" i="8"/>
  <c r="AM37" i="8"/>
  <c r="K37" i="8" s="1"/>
  <c r="AO37" i="8"/>
  <c r="AN37" i="8"/>
  <c r="AL38" i="8"/>
  <c r="AM38" i="8"/>
  <c r="AO38" i="8"/>
  <c r="AN38" i="8"/>
  <c r="AL39" i="8"/>
  <c r="AM39" i="8"/>
  <c r="K39" i="8" s="1"/>
  <c r="AO39" i="8"/>
  <c r="AN39" i="8"/>
  <c r="AL40" i="8"/>
  <c r="AM40" i="8"/>
  <c r="K40" i="8" s="1"/>
  <c r="AO40" i="8"/>
  <c r="AN40" i="8"/>
  <c r="AL10" i="8"/>
  <c r="AM10" i="8"/>
  <c r="AO10" i="8"/>
  <c r="AN10" i="8"/>
  <c r="BX11" i="8"/>
  <c r="BY11" i="8"/>
  <c r="BV11" i="8"/>
  <c r="BW11" i="8"/>
  <c r="BX12" i="8"/>
  <c r="BY12" i="8"/>
  <c r="BV12" i="8"/>
  <c r="BW12" i="8"/>
  <c r="BY13" i="8"/>
  <c r="BX13" i="8"/>
  <c r="BV13" i="8"/>
  <c r="AA13" i="8"/>
  <c r="BW13" i="8"/>
  <c r="BX14" i="8"/>
  <c r="BY14" i="8"/>
  <c r="BV14" i="8"/>
  <c r="BW14" i="8"/>
  <c r="BX15" i="8"/>
  <c r="BY15" i="8"/>
  <c r="BV15" i="8"/>
  <c r="BW15" i="8"/>
  <c r="AA15" i="8" s="1"/>
  <c r="BX16" i="8"/>
  <c r="BY16" i="8"/>
  <c r="BV16" i="8"/>
  <c r="BW16" i="8"/>
  <c r="BX17" i="8"/>
  <c r="BY17" i="8"/>
  <c r="BV17" i="8"/>
  <c r="BW17" i="8"/>
  <c r="BX18" i="8"/>
  <c r="BY18" i="8"/>
  <c r="BV18" i="8"/>
  <c r="BW18" i="8"/>
  <c r="BX19" i="8"/>
  <c r="BY19" i="8"/>
  <c r="BV19" i="8"/>
  <c r="BW19" i="8"/>
  <c r="BX20" i="8"/>
  <c r="BY20" i="8"/>
  <c r="BV20" i="8"/>
  <c r="BW20" i="8"/>
  <c r="BX21" i="8"/>
  <c r="BY21" i="8"/>
  <c r="BV21" i="8"/>
  <c r="BW21" i="8"/>
  <c r="AA21" i="8"/>
  <c r="BX22" i="8"/>
  <c r="BY22" i="8"/>
  <c r="BV22" i="8"/>
  <c r="BW22" i="8"/>
  <c r="BX23" i="8"/>
  <c r="BY23" i="8"/>
  <c r="BV23" i="8"/>
  <c r="AA23" i="8"/>
  <c r="BW23" i="8"/>
  <c r="BX24" i="8"/>
  <c r="BY24" i="8"/>
  <c r="BV24" i="8"/>
  <c r="BW24" i="8"/>
  <c r="BX25" i="8"/>
  <c r="BY25" i="8"/>
  <c r="BV25" i="8"/>
  <c r="BW25" i="8"/>
  <c r="BX26" i="8"/>
  <c r="BY26" i="8"/>
  <c r="BV26" i="8"/>
  <c r="BW26" i="8"/>
  <c r="BX27" i="8"/>
  <c r="BY27" i="8"/>
  <c r="BV27" i="8"/>
  <c r="BW27" i="8"/>
  <c r="BX28" i="8"/>
  <c r="BY28" i="8"/>
  <c r="BV28" i="8"/>
  <c r="BW28" i="8"/>
  <c r="BX29" i="8"/>
  <c r="BY29" i="8"/>
  <c r="BV29" i="8"/>
  <c r="AA29" i="8" s="1"/>
  <c r="BW29" i="8"/>
  <c r="BX30" i="8"/>
  <c r="BY30" i="8"/>
  <c r="AA30" i="8" s="1"/>
  <c r="BV30" i="8"/>
  <c r="BW30" i="8"/>
  <c r="BX31" i="8"/>
  <c r="BY31" i="8"/>
  <c r="BV31" i="8"/>
  <c r="BW31" i="8"/>
  <c r="BX32" i="8"/>
  <c r="BY32" i="8"/>
  <c r="BV32" i="8"/>
  <c r="BW32" i="8"/>
  <c r="BX33" i="8"/>
  <c r="BY33" i="8"/>
  <c r="BV33" i="8"/>
  <c r="BW33" i="8"/>
  <c r="AA33" i="8"/>
  <c r="BX34" i="8"/>
  <c r="BY34" i="8"/>
  <c r="BV34" i="8"/>
  <c r="BW34" i="8"/>
  <c r="BX35" i="8"/>
  <c r="BY35" i="8"/>
  <c r="BV35" i="8"/>
  <c r="AA35" i="8"/>
  <c r="BW35" i="8"/>
  <c r="BX36" i="8"/>
  <c r="BY36" i="8"/>
  <c r="BV36" i="8"/>
  <c r="BW36" i="8"/>
  <c r="BX37" i="8"/>
  <c r="BY37" i="8"/>
  <c r="BV37" i="8"/>
  <c r="BW37" i="8"/>
  <c r="BX38" i="8"/>
  <c r="BY38" i="8"/>
  <c r="BV38" i="8"/>
  <c r="BW38" i="8"/>
  <c r="BX39" i="8"/>
  <c r="BY39" i="8"/>
  <c r="BV39" i="8"/>
  <c r="BW39" i="8"/>
  <c r="BX40" i="8"/>
  <c r="BY40" i="8"/>
  <c r="BV40" i="8"/>
  <c r="BW40" i="8"/>
  <c r="BY10" i="8"/>
  <c r="BX10" i="8"/>
  <c r="BV10" i="8"/>
  <c r="CP22" i="8"/>
  <c r="DW40" i="8"/>
  <c r="DW38" i="8"/>
  <c r="DW13" i="8"/>
  <c r="DW10" i="8"/>
  <c r="DW11" i="8"/>
  <c r="DW12" i="8"/>
  <c r="DW14" i="8"/>
  <c r="DW15" i="8"/>
  <c r="DW16" i="8"/>
  <c r="DW17" i="8"/>
  <c r="DW18" i="8"/>
  <c r="DW19" i="8"/>
  <c r="DW20" i="8"/>
  <c r="DW21" i="8"/>
  <c r="DW22" i="8"/>
  <c r="DW23" i="8"/>
  <c r="DW24" i="8"/>
  <c r="DW25" i="8"/>
  <c r="DW26" i="8"/>
  <c r="DW27" i="8"/>
  <c r="DW28" i="8"/>
  <c r="DW29" i="8"/>
  <c r="DW30" i="8"/>
  <c r="DW31" i="8"/>
  <c r="DW32" i="8"/>
  <c r="DW33" i="8"/>
  <c r="DW34" i="8"/>
  <c r="DW35" i="8"/>
  <c r="DW36" i="8"/>
  <c r="DW37" i="8"/>
  <c r="DW39" i="8"/>
  <c r="CT40" i="8"/>
  <c r="CV40" i="8"/>
  <c r="CY40" i="8"/>
  <c r="CU38" i="8"/>
  <c r="CW38" i="8" s="1"/>
  <c r="CT38" i="8"/>
  <c r="CV38" i="8" s="1"/>
  <c r="CY38" i="8"/>
  <c r="CT10" i="8"/>
  <c r="CV10" i="8" s="1"/>
  <c r="CY10" i="8"/>
  <c r="CW11" i="8"/>
  <c r="CT11" i="8"/>
  <c r="CV11" i="8"/>
  <c r="CY11" i="8"/>
  <c r="CU12" i="8"/>
  <c r="CW12" i="8" s="1"/>
  <c r="CT12" i="8"/>
  <c r="CV12" i="8" s="1"/>
  <c r="CY12" i="8"/>
  <c r="CT13" i="8"/>
  <c r="CV13" i="8"/>
  <c r="CY13" i="8"/>
  <c r="CU14" i="8"/>
  <c r="CW14" i="8" s="1"/>
  <c r="CT14" i="8"/>
  <c r="CV14" i="8" s="1"/>
  <c r="CY14" i="8"/>
  <c r="CT15" i="8"/>
  <c r="CV15" i="8" s="1"/>
  <c r="CY15" i="8"/>
  <c r="CU16" i="8"/>
  <c r="CW16" i="8"/>
  <c r="CT16" i="8"/>
  <c r="CV16" i="8" s="1"/>
  <c r="CY16" i="8"/>
  <c r="CU17" i="8"/>
  <c r="CW17" i="8"/>
  <c r="CT17" i="8"/>
  <c r="CV17" i="8" s="1"/>
  <c r="CY17" i="8"/>
  <c r="CU18" i="8"/>
  <c r="CW18" i="8"/>
  <c r="CT18" i="8"/>
  <c r="CV18" i="8"/>
  <c r="CY18" i="8"/>
  <c r="CU19" i="8"/>
  <c r="CW19" i="8" s="1"/>
  <c r="CT19" i="8"/>
  <c r="CV19" i="8" s="1"/>
  <c r="CY19" i="8"/>
  <c r="CW20" i="8"/>
  <c r="CT20" i="8"/>
  <c r="CV20" i="8"/>
  <c r="CY20" i="8"/>
  <c r="CW21" i="8"/>
  <c r="CT21" i="8"/>
  <c r="CV21" i="8"/>
  <c r="CY21" i="8"/>
  <c r="CU22" i="8"/>
  <c r="CW22" i="8" s="1"/>
  <c r="CT22" i="8"/>
  <c r="CV22" i="8" s="1"/>
  <c r="CY22" i="8"/>
  <c r="CW23" i="8"/>
  <c r="CT23" i="8"/>
  <c r="CV23" i="8"/>
  <c r="CY23" i="8"/>
  <c r="CU24" i="8"/>
  <c r="CW24" i="8" s="1"/>
  <c r="CT24" i="8"/>
  <c r="CV24" i="8" s="1"/>
  <c r="CX24" i="8" s="1"/>
  <c r="CY24" i="8"/>
  <c r="CU25" i="8"/>
  <c r="CW25" i="8" s="1"/>
  <c r="CX25" i="8"/>
  <c r="CC25" i="8" s="1"/>
  <c r="CT25" i="8"/>
  <c r="CV25" i="8"/>
  <c r="CY25" i="8"/>
  <c r="CU26" i="8"/>
  <c r="CW26" i="8" s="1"/>
  <c r="CT26" i="8"/>
  <c r="CV26" i="8" s="1"/>
  <c r="CY26" i="8"/>
  <c r="CT27" i="8"/>
  <c r="CV27" i="8"/>
  <c r="CY27" i="8"/>
  <c r="CT28" i="8"/>
  <c r="CV28" i="8"/>
  <c r="CY28" i="8"/>
  <c r="CU29" i="8"/>
  <c r="CW29" i="8" s="1"/>
  <c r="CT29" i="8"/>
  <c r="CV29" i="8" s="1"/>
  <c r="CY29" i="8"/>
  <c r="CW30" i="8"/>
  <c r="CT30" i="8"/>
  <c r="CV30" i="8"/>
  <c r="CY30" i="8"/>
  <c r="CU31" i="8"/>
  <c r="CW31" i="8" s="1"/>
  <c r="CX31" i="8"/>
  <c r="CT31" i="8"/>
  <c r="CV31" i="8"/>
  <c r="CY31" i="8"/>
  <c r="CU32" i="8"/>
  <c r="CW32" i="8" s="1"/>
  <c r="CT32" i="8"/>
  <c r="CV32" i="8" s="1"/>
  <c r="CY32" i="8"/>
  <c r="CU33" i="8"/>
  <c r="CW33" i="8"/>
  <c r="CT33" i="8"/>
  <c r="CV33" i="8"/>
  <c r="CY33" i="8"/>
  <c r="CU34" i="8"/>
  <c r="CW34" i="8" s="1"/>
  <c r="CT34" i="8"/>
  <c r="CV34" i="8" s="1"/>
  <c r="CY34" i="8"/>
  <c r="CW35" i="8"/>
  <c r="CT35" i="8"/>
  <c r="CV35" i="8" s="1"/>
  <c r="CY35" i="8"/>
  <c r="CW36" i="8"/>
  <c r="CT36" i="8"/>
  <c r="CV36" i="8"/>
  <c r="CY36" i="8"/>
  <c r="CU37" i="8"/>
  <c r="CW37" i="8" s="1"/>
  <c r="CT37" i="8"/>
  <c r="CV37" i="8" s="1"/>
  <c r="CY37" i="8"/>
  <c r="CU39" i="8"/>
  <c r="CW39" i="8"/>
  <c r="CT39" i="8"/>
  <c r="CV39" i="8"/>
  <c r="CY39" i="8"/>
  <c r="DM15" i="8"/>
  <c r="DM12" i="8"/>
  <c r="DM38" i="8"/>
  <c r="DM10" i="8"/>
  <c r="DM11" i="8"/>
  <c r="DM13" i="8"/>
  <c r="DM14" i="8"/>
  <c r="DM16" i="8"/>
  <c r="DM17" i="8"/>
  <c r="DM18" i="8"/>
  <c r="DM19" i="8"/>
  <c r="DM20" i="8"/>
  <c r="DM21" i="8"/>
  <c r="DM22" i="8"/>
  <c r="DM23" i="8"/>
  <c r="DM24" i="8"/>
  <c r="DM25" i="8"/>
  <c r="DM26" i="8"/>
  <c r="DM27" i="8"/>
  <c r="DM28" i="8"/>
  <c r="DM29" i="8"/>
  <c r="DM30" i="8"/>
  <c r="DM31" i="8"/>
  <c r="DM32" i="8"/>
  <c r="DM33" i="8"/>
  <c r="DM34" i="8"/>
  <c r="DM35" i="8"/>
  <c r="DM36" i="8"/>
  <c r="DM37" i="8"/>
  <c r="DM39" i="8"/>
  <c r="DM40" i="8"/>
  <c r="DK15" i="8"/>
  <c r="DK11" i="8"/>
  <c r="DK12" i="8"/>
  <c r="DK13" i="8"/>
  <c r="DK14" i="8"/>
  <c r="DK10" i="8"/>
  <c r="DK16" i="8"/>
  <c r="DK17" i="8"/>
  <c r="DK18" i="8"/>
  <c r="DK19" i="8"/>
  <c r="DK20" i="8"/>
  <c r="DK21" i="8"/>
  <c r="DK22" i="8"/>
  <c r="DK23" i="8"/>
  <c r="DK24" i="8"/>
  <c r="DK25" i="8"/>
  <c r="DK26" i="8"/>
  <c r="DK27" i="8"/>
  <c r="DK28" i="8"/>
  <c r="DK29" i="8"/>
  <c r="DK30" i="8"/>
  <c r="DK31" i="8"/>
  <c r="DK32" i="8"/>
  <c r="DK33" i="8"/>
  <c r="DK34" i="8"/>
  <c r="DK35" i="8"/>
  <c r="DK36" i="8"/>
  <c r="DK37" i="8"/>
  <c r="DK38" i="8"/>
  <c r="DK39" i="8"/>
  <c r="DK40" i="8"/>
  <c r="BF12" i="8"/>
  <c r="BF15" i="8"/>
  <c r="BF20" i="8"/>
  <c r="BF21" i="8"/>
  <c r="BF26" i="8"/>
  <c r="BF31" i="8"/>
  <c r="BF32" i="8"/>
  <c r="BF34" i="8"/>
  <c r="BF35" i="8"/>
  <c r="BF36" i="8"/>
  <c r="BF11" i="8"/>
  <c r="BF13" i="8"/>
  <c r="BF14" i="8"/>
  <c r="BF16" i="8"/>
  <c r="BF17" i="8"/>
  <c r="BF18" i="8"/>
  <c r="BF19" i="8"/>
  <c r="BF22" i="8"/>
  <c r="BF23" i="8"/>
  <c r="BF24" i="8"/>
  <c r="BF25" i="8"/>
  <c r="BF27" i="8"/>
  <c r="BF28" i="8"/>
  <c r="BF29" i="8"/>
  <c r="BF30" i="8"/>
  <c r="BF33" i="8"/>
  <c r="BF37" i="8"/>
  <c r="BF38" i="8"/>
  <c r="BF39" i="8"/>
  <c r="BF10" i="8"/>
  <c r="BF40" i="8"/>
  <c r="BD22" i="8"/>
  <c r="BD10" i="8"/>
  <c r="BD13" i="8"/>
  <c r="BD11" i="8"/>
  <c r="BD12" i="8"/>
  <c r="BD14" i="8"/>
  <c r="BD15" i="8"/>
  <c r="BD16" i="8"/>
  <c r="BD17" i="8"/>
  <c r="BD18" i="8"/>
  <c r="BD19" i="8"/>
  <c r="BD20" i="8"/>
  <c r="BD21" i="8"/>
  <c r="BD23" i="8"/>
  <c r="BD24" i="8"/>
  <c r="BD25" i="8"/>
  <c r="BD26" i="8"/>
  <c r="BD27" i="8"/>
  <c r="BD28" i="8"/>
  <c r="BD29" i="8"/>
  <c r="BD30" i="8"/>
  <c r="BD31" i="8"/>
  <c r="BD32" i="8"/>
  <c r="BD33" i="8"/>
  <c r="BD34" i="8"/>
  <c r="BD35" i="8"/>
  <c r="BD36" i="8"/>
  <c r="BD37" i="8"/>
  <c r="BD38" i="8"/>
  <c r="BD39" i="8"/>
  <c r="BD40" i="8"/>
  <c r="BP11" i="8"/>
  <c r="BQ11" i="8"/>
  <c r="P11" i="8"/>
  <c r="BP12" i="8"/>
  <c r="P12" i="8" s="1"/>
  <c r="BQ12" i="8"/>
  <c r="BP13" i="8"/>
  <c r="BQ13" i="8"/>
  <c r="AF11" i="8"/>
  <c r="H11" i="8" s="1"/>
  <c r="AG11" i="8"/>
  <c r="AH11" i="8"/>
  <c r="AI11" i="8"/>
  <c r="F11" i="8" s="1"/>
  <c r="BR11" i="8"/>
  <c r="R11" i="8"/>
  <c r="BS11" i="8"/>
  <c r="BT11" i="8"/>
  <c r="BU11" i="8"/>
  <c r="T11" i="8"/>
  <c r="CA11" i="8"/>
  <c r="CB11" i="8"/>
  <c r="AJ11" i="8"/>
  <c r="AK11" i="8"/>
  <c r="AF12" i="8"/>
  <c r="AG12" i="8"/>
  <c r="AH12" i="8"/>
  <c r="F12" i="8"/>
  <c r="AI12" i="8"/>
  <c r="BR12" i="8"/>
  <c r="BS12" i="8"/>
  <c r="R12" i="8"/>
  <c r="BT12" i="8"/>
  <c r="T12" i="8" s="1"/>
  <c r="BU12" i="8"/>
  <c r="CA12" i="8"/>
  <c r="CB12" i="8"/>
  <c r="AJ12" i="8"/>
  <c r="AK12" i="8"/>
  <c r="AF13" i="8"/>
  <c r="AG13" i="8"/>
  <c r="AH13" i="8"/>
  <c r="AI13" i="8"/>
  <c r="F13" i="8" s="1"/>
  <c r="BR13" i="8"/>
  <c r="R13" i="8"/>
  <c r="BS13" i="8"/>
  <c r="BT13" i="8"/>
  <c r="T13" i="8" s="1"/>
  <c r="BU13" i="8"/>
  <c r="CA13" i="8"/>
  <c r="CB13" i="8"/>
  <c r="AJ13" i="8"/>
  <c r="AK13" i="8"/>
  <c r="AF14" i="8"/>
  <c r="AG14" i="8"/>
  <c r="AH14" i="8"/>
  <c r="F14" i="8" s="1"/>
  <c r="AI14" i="8"/>
  <c r="BP14" i="8"/>
  <c r="BQ14" i="8"/>
  <c r="BR14" i="8"/>
  <c r="BS14" i="8"/>
  <c r="R14" i="8" s="1"/>
  <c r="BT14" i="8"/>
  <c r="BU14" i="8"/>
  <c r="CA14" i="8"/>
  <c r="CB14" i="8"/>
  <c r="AJ14" i="8"/>
  <c r="AK14" i="8"/>
  <c r="AF15" i="8"/>
  <c r="AG15" i="8"/>
  <c r="AH15" i="8"/>
  <c r="F15" i="8" s="1"/>
  <c r="AI15" i="8"/>
  <c r="BP15" i="8"/>
  <c r="P15" i="8" s="1"/>
  <c r="BQ15" i="8"/>
  <c r="BR15" i="8"/>
  <c r="BS15" i="8"/>
  <c r="BT15" i="8"/>
  <c r="T15" i="8" s="1"/>
  <c r="BU15" i="8"/>
  <c r="CA15" i="8"/>
  <c r="CB15" i="8"/>
  <c r="AJ15" i="8"/>
  <c r="AK15" i="8"/>
  <c r="AF16" i="8"/>
  <c r="AG16" i="8"/>
  <c r="AH16" i="8"/>
  <c r="AI16" i="8"/>
  <c r="BP16" i="8"/>
  <c r="BQ16" i="8"/>
  <c r="BR16" i="8"/>
  <c r="BS16" i="8"/>
  <c r="BT16" i="8"/>
  <c r="BU16" i="8"/>
  <c r="CA16" i="8"/>
  <c r="CB16" i="8"/>
  <c r="AJ16" i="8"/>
  <c r="AK16" i="8"/>
  <c r="AF17" i="8"/>
  <c r="AG17" i="8"/>
  <c r="AH17" i="8"/>
  <c r="AI17" i="8"/>
  <c r="BP17" i="8"/>
  <c r="BQ17" i="8"/>
  <c r="BR17" i="8"/>
  <c r="BS17" i="8"/>
  <c r="R17" i="8" s="1"/>
  <c r="BT17" i="8"/>
  <c r="BU17" i="8"/>
  <c r="T17" i="8" s="1"/>
  <c r="CA17" i="8"/>
  <c r="CB17" i="8"/>
  <c r="AJ17" i="8"/>
  <c r="AK17" i="8"/>
  <c r="AF18" i="8"/>
  <c r="AG18" i="8"/>
  <c r="AH18" i="8"/>
  <c r="AI18" i="8"/>
  <c r="BP18" i="8"/>
  <c r="BQ18" i="8"/>
  <c r="P18" i="8" s="1"/>
  <c r="BR18" i="8"/>
  <c r="BS18" i="8"/>
  <c r="BT18" i="8"/>
  <c r="BU18" i="8"/>
  <c r="CA18" i="8"/>
  <c r="CB18" i="8"/>
  <c r="AJ18" i="8"/>
  <c r="AK18" i="8"/>
  <c r="AF19" i="8"/>
  <c r="H19" i="8" s="1"/>
  <c r="AG19" i="8"/>
  <c r="AH19" i="8"/>
  <c r="AI19" i="8"/>
  <c r="BP19" i="8"/>
  <c r="BQ19" i="8"/>
  <c r="BR19" i="8"/>
  <c r="BS19" i="8"/>
  <c r="BT19" i="8"/>
  <c r="BU19" i="8"/>
  <c r="T19" i="8" s="1"/>
  <c r="CA19" i="8"/>
  <c r="CB19" i="8"/>
  <c r="AJ19" i="8"/>
  <c r="AK19" i="8"/>
  <c r="AF20" i="8"/>
  <c r="AG20" i="8"/>
  <c r="AH20" i="8"/>
  <c r="AI20" i="8"/>
  <c r="BP20" i="8"/>
  <c r="BQ20" i="8"/>
  <c r="BR20" i="8"/>
  <c r="R20" i="8" s="1"/>
  <c r="BS20" i="8"/>
  <c r="BT20" i="8"/>
  <c r="T20" i="8"/>
  <c r="BU20" i="8"/>
  <c r="CA20" i="8"/>
  <c r="CB20" i="8"/>
  <c r="AJ20" i="8"/>
  <c r="AK20" i="8"/>
  <c r="AF21" i="8"/>
  <c r="AG21" i="8"/>
  <c r="AH21" i="8"/>
  <c r="AI21" i="8"/>
  <c r="F21" i="8" s="1"/>
  <c r="BP21" i="8"/>
  <c r="BQ21" i="8"/>
  <c r="BR21" i="8"/>
  <c r="R21" i="8" s="1"/>
  <c r="BS21" i="8"/>
  <c r="BT21" i="8"/>
  <c r="BU21" i="8"/>
  <c r="T21" i="8" s="1"/>
  <c r="CA21" i="8"/>
  <c r="CB21" i="8"/>
  <c r="AJ21" i="8"/>
  <c r="AK21" i="8"/>
  <c r="AF22" i="8"/>
  <c r="AG22" i="8"/>
  <c r="H22" i="8" s="1"/>
  <c r="AH22" i="8"/>
  <c r="AI22" i="8"/>
  <c r="BP22" i="8"/>
  <c r="BQ22" i="8"/>
  <c r="P22" i="8"/>
  <c r="BR22" i="8"/>
  <c r="R22" i="8"/>
  <c r="BS22" i="8"/>
  <c r="BT22" i="8"/>
  <c r="T22" i="8" s="1"/>
  <c r="BU22" i="8"/>
  <c r="CA22" i="8"/>
  <c r="CB22" i="8"/>
  <c r="AJ22" i="8"/>
  <c r="AK22" i="8"/>
  <c r="AF23" i="8"/>
  <c r="AG23" i="8"/>
  <c r="D23" i="8" s="1"/>
  <c r="AH23" i="8"/>
  <c r="F23" i="8"/>
  <c r="AI23" i="8"/>
  <c r="BP23" i="8"/>
  <c r="BQ23" i="8"/>
  <c r="BR23" i="8"/>
  <c r="R23" i="8" s="1"/>
  <c r="BS23" i="8"/>
  <c r="BT23" i="8"/>
  <c r="BU23" i="8"/>
  <c r="T23" i="8" s="1"/>
  <c r="CA23" i="8"/>
  <c r="CB23" i="8"/>
  <c r="AJ23" i="8"/>
  <c r="AK23" i="8"/>
  <c r="AF24" i="8"/>
  <c r="H24" i="8" s="1"/>
  <c r="AG24" i="8"/>
  <c r="D24" i="8" s="1"/>
  <c r="AH24" i="8"/>
  <c r="AI24" i="8"/>
  <c r="BP24" i="8"/>
  <c r="P24" i="8" s="1"/>
  <c r="BQ24" i="8"/>
  <c r="BR24" i="8"/>
  <c r="R24" i="8" s="1"/>
  <c r="BS24" i="8"/>
  <c r="BT24" i="8"/>
  <c r="T24" i="8" s="1"/>
  <c r="BU24" i="8"/>
  <c r="CA24" i="8"/>
  <c r="CB24" i="8"/>
  <c r="AJ24" i="8"/>
  <c r="AK24" i="8"/>
  <c r="AF25" i="8"/>
  <c r="AG25" i="8"/>
  <c r="AH25" i="8"/>
  <c r="AI25" i="8"/>
  <c r="BP25" i="8"/>
  <c r="P25" i="8"/>
  <c r="BQ25" i="8"/>
  <c r="BR25" i="8"/>
  <c r="R25" i="8" s="1"/>
  <c r="BS25" i="8"/>
  <c r="BT25" i="8"/>
  <c r="BU25" i="8"/>
  <c r="CA25" i="8"/>
  <c r="Y25" i="8" s="1"/>
  <c r="CB25" i="8"/>
  <c r="AJ25" i="8"/>
  <c r="AK25" i="8"/>
  <c r="AF26" i="8"/>
  <c r="D26" i="8" s="1"/>
  <c r="AG26" i="8"/>
  <c r="AH26" i="8"/>
  <c r="F26" i="8" s="1"/>
  <c r="AI26" i="8"/>
  <c r="BP26" i="8"/>
  <c r="P26" i="8" s="1"/>
  <c r="BQ26" i="8"/>
  <c r="BR26" i="8"/>
  <c r="R26" i="8" s="1"/>
  <c r="BS26" i="8"/>
  <c r="BT26" i="8"/>
  <c r="T26" i="8"/>
  <c r="BU26" i="8"/>
  <c r="CA26" i="8"/>
  <c r="CB26" i="8"/>
  <c r="AJ26" i="8"/>
  <c r="AK26" i="8"/>
  <c r="AF27" i="8"/>
  <c r="D27" i="8" s="1"/>
  <c r="AG27" i="8"/>
  <c r="AH27" i="8"/>
  <c r="AI27" i="8"/>
  <c r="BP27" i="8"/>
  <c r="BQ27" i="8"/>
  <c r="P27" i="8"/>
  <c r="BR27" i="8"/>
  <c r="R27" i="8" s="1"/>
  <c r="BS27" i="8"/>
  <c r="BT27" i="8"/>
  <c r="T27" i="8"/>
  <c r="BU27" i="8"/>
  <c r="CA27" i="8"/>
  <c r="CB27" i="8"/>
  <c r="AJ27" i="8"/>
  <c r="AK27" i="8"/>
  <c r="AF28" i="8"/>
  <c r="AG28" i="8"/>
  <c r="AH28" i="8"/>
  <c r="AI28" i="8"/>
  <c r="BP28" i="8"/>
  <c r="BQ28" i="8"/>
  <c r="P28" i="8" s="1"/>
  <c r="BR28" i="8"/>
  <c r="R28" i="8" s="1"/>
  <c r="BS28" i="8"/>
  <c r="BT28" i="8"/>
  <c r="T28" i="8" s="1"/>
  <c r="BU28" i="8"/>
  <c r="CA28" i="8"/>
  <c r="CB28" i="8"/>
  <c r="AJ28" i="8"/>
  <c r="AK28" i="8"/>
  <c r="AF29" i="8"/>
  <c r="AG29" i="8"/>
  <c r="AH29" i="8"/>
  <c r="AI29" i="8"/>
  <c r="BP29" i="8"/>
  <c r="BQ29" i="8"/>
  <c r="BR29" i="8"/>
  <c r="R29" i="8" s="1"/>
  <c r="BS29" i="8"/>
  <c r="BT29" i="8"/>
  <c r="T29" i="8"/>
  <c r="BU29" i="8"/>
  <c r="CA29" i="8"/>
  <c r="CB29" i="8"/>
  <c r="AJ29" i="8"/>
  <c r="AK29" i="8"/>
  <c r="AF30" i="8"/>
  <c r="AG30" i="8"/>
  <c r="AH30" i="8"/>
  <c r="AI30" i="8"/>
  <c r="BP30" i="8"/>
  <c r="P30" i="8"/>
  <c r="BQ30" i="8"/>
  <c r="BR30" i="8"/>
  <c r="BS30" i="8"/>
  <c r="R30" i="8"/>
  <c r="BT30" i="8"/>
  <c r="T30" i="8" s="1"/>
  <c r="BU30" i="8"/>
  <c r="CA30" i="8"/>
  <c r="CB30" i="8"/>
  <c r="AJ30" i="8"/>
  <c r="AK30" i="8"/>
  <c r="AF31" i="8"/>
  <c r="AG31" i="8"/>
  <c r="AH31" i="8"/>
  <c r="F31" i="8" s="1"/>
  <c r="AI31" i="8"/>
  <c r="BP31" i="8"/>
  <c r="BQ31" i="8"/>
  <c r="P31" i="8"/>
  <c r="BR31" i="8"/>
  <c r="R31" i="8" s="1"/>
  <c r="BS31" i="8"/>
  <c r="BT31" i="8"/>
  <c r="T31" i="8" s="1"/>
  <c r="BU31" i="8"/>
  <c r="CA31" i="8"/>
  <c r="CB31" i="8"/>
  <c r="AJ31" i="8"/>
  <c r="AK31" i="8"/>
  <c r="AF32" i="8"/>
  <c r="AG32" i="8"/>
  <c r="AH32" i="8"/>
  <c r="AI32" i="8"/>
  <c r="BP32" i="8"/>
  <c r="P32" i="8"/>
  <c r="BQ32" i="8"/>
  <c r="BR32" i="8"/>
  <c r="BS32" i="8"/>
  <c r="R32" i="8"/>
  <c r="BT32" i="8"/>
  <c r="T32" i="8" s="1"/>
  <c r="BU32" i="8"/>
  <c r="CA32" i="8"/>
  <c r="CB32" i="8"/>
  <c r="AJ32" i="8"/>
  <c r="AK32" i="8"/>
  <c r="AF33" i="8"/>
  <c r="AG33" i="8"/>
  <c r="AH33" i="8"/>
  <c r="AI33" i="8"/>
  <c r="BP33" i="8"/>
  <c r="P33" i="8" s="1"/>
  <c r="BQ33" i="8"/>
  <c r="BR33" i="8"/>
  <c r="R33" i="8" s="1"/>
  <c r="BS33" i="8"/>
  <c r="BT33" i="8"/>
  <c r="T33" i="8"/>
  <c r="BU33" i="8"/>
  <c r="CA33" i="8"/>
  <c r="CB33" i="8"/>
  <c r="AJ33" i="8"/>
  <c r="AK33" i="8"/>
  <c r="AF34" i="8"/>
  <c r="AG34" i="8"/>
  <c r="AH34" i="8"/>
  <c r="AI34" i="8"/>
  <c r="BP34" i="8"/>
  <c r="P34" i="8" s="1"/>
  <c r="BQ34" i="8"/>
  <c r="BR34" i="8"/>
  <c r="R34" i="8"/>
  <c r="BS34" i="8"/>
  <c r="BT34" i="8"/>
  <c r="BU34" i="8"/>
  <c r="T34" i="8"/>
  <c r="CA34" i="8"/>
  <c r="CB34" i="8"/>
  <c r="AJ34" i="8"/>
  <c r="AK34" i="8"/>
  <c r="AF35" i="8"/>
  <c r="AG35" i="8"/>
  <c r="AH35" i="8"/>
  <c r="AI35" i="8"/>
  <c r="BP35" i="8"/>
  <c r="BQ35" i="8"/>
  <c r="P35" i="8"/>
  <c r="BR35" i="8"/>
  <c r="R35" i="8" s="1"/>
  <c r="BS35" i="8"/>
  <c r="BT35" i="8"/>
  <c r="T35" i="8" s="1"/>
  <c r="BU35" i="8"/>
  <c r="CA35" i="8"/>
  <c r="CB35" i="8"/>
  <c r="AJ35" i="8"/>
  <c r="AK35" i="8"/>
  <c r="AF36" i="8"/>
  <c r="AG36" i="8"/>
  <c r="AH36" i="8"/>
  <c r="AI36" i="8"/>
  <c r="BP36" i="8"/>
  <c r="P36" i="8" s="1"/>
  <c r="BQ36" i="8"/>
  <c r="BR36" i="8"/>
  <c r="R36" i="8"/>
  <c r="BS36" i="8"/>
  <c r="BT36" i="8"/>
  <c r="BU36" i="8"/>
  <c r="T36" i="8"/>
  <c r="CA36" i="8"/>
  <c r="CB36" i="8"/>
  <c r="AJ36" i="8"/>
  <c r="AK36" i="8"/>
  <c r="AF37" i="8"/>
  <c r="AG37" i="8"/>
  <c r="AH37" i="8"/>
  <c r="AI37" i="8"/>
  <c r="BP37" i="8"/>
  <c r="P37" i="8"/>
  <c r="BQ37" i="8"/>
  <c r="BR37" i="8"/>
  <c r="BS37" i="8"/>
  <c r="R37" i="8"/>
  <c r="BT37" i="8"/>
  <c r="T37" i="8" s="1"/>
  <c r="BU37" i="8"/>
  <c r="CA37" i="8"/>
  <c r="CB37" i="8"/>
  <c r="AJ37" i="8"/>
  <c r="AK37" i="8"/>
  <c r="AF38" i="8"/>
  <c r="AG38" i="8"/>
  <c r="AH38" i="8"/>
  <c r="AI38" i="8"/>
  <c r="BP38" i="8"/>
  <c r="P38" i="8" s="1"/>
  <c r="BQ38" i="8"/>
  <c r="BR38" i="8"/>
  <c r="R38" i="8" s="1"/>
  <c r="BS38" i="8"/>
  <c r="BT38" i="8"/>
  <c r="T38" i="8"/>
  <c r="BU38" i="8"/>
  <c r="CA38" i="8"/>
  <c r="CB38" i="8"/>
  <c r="AJ38" i="8"/>
  <c r="AK38" i="8"/>
  <c r="AF39" i="8"/>
  <c r="AG39" i="8"/>
  <c r="AH39" i="8"/>
  <c r="AI39" i="8"/>
  <c r="F39" i="8" s="1"/>
  <c r="BP39" i="8"/>
  <c r="P39" i="8"/>
  <c r="BQ39" i="8"/>
  <c r="BR39" i="8"/>
  <c r="BS39" i="8"/>
  <c r="BT39" i="8"/>
  <c r="T39" i="8" s="1"/>
  <c r="BU39" i="8"/>
  <c r="CA39" i="8"/>
  <c r="CB39" i="8"/>
  <c r="AJ39" i="8"/>
  <c r="AK39" i="8"/>
  <c r="AF40" i="8"/>
  <c r="AG40" i="8"/>
  <c r="AH40" i="8"/>
  <c r="AI40" i="8"/>
  <c r="BP40" i="8"/>
  <c r="P40" i="8" s="1"/>
  <c r="BQ40" i="8"/>
  <c r="BR40" i="8"/>
  <c r="BS40" i="8"/>
  <c r="BT40" i="8"/>
  <c r="BU40" i="8"/>
  <c r="T40" i="8" s="1"/>
  <c r="CA40" i="8"/>
  <c r="CB40" i="8"/>
  <c r="AJ40" i="8"/>
  <c r="AK40" i="8"/>
  <c r="CA10" i="8"/>
  <c r="CB10" i="8"/>
  <c r="BT10" i="8"/>
  <c r="BU10" i="8"/>
  <c r="BR10" i="8"/>
  <c r="BS10" i="8"/>
  <c r="AI10" i="8"/>
  <c r="AK10" i="8"/>
  <c r="AF10" i="8"/>
  <c r="AG10" i="8"/>
  <c r="AH10" i="8"/>
  <c r="AJ10"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CZ25" i="8"/>
  <c r="DB25" i="8" s="1"/>
  <c r="CX14" i="8"/>
  <c r="CC14" i="8"/>
  <c r="Y14" i="8" s="1"/>
  <c r="K27" i="8"/>
  <c r="K24" i="8"/>
  <c r="K28" i="8"/>
  <c r="K23" i="8"/>
  <c r="K20" i="8"/>
  <c r="DA25" i="8"/>
  <c r="DC25" i="8" s="1"/>
  <c r="W25" i="8" s="1"/>
  <c r="CK10" i="8"/>
  <c r="T10" i="8"/>
  <c r="R10" i="8"/>
  <c r="AX10" i="8"/>
  <c r="AX36" i="8"/>
  <c r="AX30" i="8"/>
  <c r="AX27" i="8"/>
  <c r="AX20" i="8"/>
  <c r="AX11" i="8"/>
  <c r="AX35" i="8"/>
  <c r="AX28" i="8"/>
  <c r="AX19" i="8"/>
  <c r="AX12" i="8"/>
  <c r="AX40" i="8"/>
  <c r="AX31" i="8"/>
  <c r="AX24" i="8"/>
  <c r="AX15" i="8"/>
  <c r="K36" i="8"/>
  <c r="K34" i="8"/>
  <c r="D17" i="8"/>
  <c r="D30" i="8"/>
  <c r="K31" i="8"/>
  <c r="P14" i="8"/>
  <c r="CX34" i="8"/>
  <c r="CX30" i="8"/>
  <c r="CX26" i="8"/>
  <c r="CX22" i="8"/>
  <c r="CX18" i="8"/>
  <c r="AA34" i="8"/>
  <c r="AA18" i="8"/>
  <c r="D11" i="8"/>
  <c r="BF41" i="8"/>
  <c r="BE41" i="8" s="1"/>
  <c r="L41" i="8" s="1"/>
  <c r="D12" i="8"/>
  <c r="DM41" i="8"/>
  <c r="DL41" i="8" s="1"/>
  <c r="AB41" i="8" s="1"/>
  <c r="CX32" i="8"/>
  <c r="CC32" i="8"/>
  <c r="Y32" i="8" s="1"/>
  <c r="CY41" i="8"/>
  <c r="CY43" i="8" s="1"/>
  <c r="AA26" i="8"/>
  <c r="P16" i="8"/>
  <c r="P13" i="8"/>
  <c r="AA38" i="8"/>
  <c r="AA22" i="8"/>
  <c r="CO40" i="8"/>
  <c r="CP40" i="8" s="1"/>
  <c r="BG36" i="8"/>
  <c r="BH36" i="8" s="1"/>
  <c r="BI36" i="8" s="1"/>
  <c r="CO32" i="8"/>
  <c r="CO38" i="8"/>
  <c r="CP38" i="8" s="1"/>
  <c r="BG34" i="8"/>
  <c r="BH34" i="8" s="1"/>
  <c r="BI34" i="8" s="1"/>
  <c r="BG38" i="8"/>
  <c r="BH38" i="8" s="1"/>
  <c r="BI38" i="8" s="1"/>
  <c r="CQ32" i="8"/>
  <c r="CZ22" i="8"/>
  <c r="DB22" i="8"/>
  <c r="CC22" i="8"/>
  <c r="Y22" i="8" s="1"/>
  <c r="CZ32" i="8"/>
  <c r="DA32" i="8" s="1"/>
  <c r="CC26" i="8"/>
  <c r="Y26" i="8"/>
  <c r="CZ26" i="8"/>
  <c r="DB26" i="8" s="1"/>
  <c r="DA22" i="8"/>
  <c r="H37" i="8"/>
  <c r="CZ14" i="8"/>
  <c r="CX37" i="8"/>
  <c r="CX33" i="8"/>
  <c r="CC33" i="8" s="1"/>
  <c r="Y33" i="8" s="1"/>
  <c r="CX29" i="8"/>
  <c r="CX21" i="8"/>
  <c r="CX19" i="8"/>
  <c r="CX12" i="8"/>
  <c r="CQ34" i="8"/>
  <c r="CP34" i="8"/>
  <c r="CR34" i="8" s="1"/>
  <c r="U34" i="8" s="1"/>
  <c r="CP29" i="8"/>
  <c r="CQ29" i="8"/>
  <c r="CR29" i="8"/>
  <c r="CP33" i="8"/>
  <c r="CR33" i="8" s="1"/>
  <c r="CS33" i="8" s="1"/>
  <c r="CQ33" i="8"/>
  <c r="CQ31" i="8"/>
  <c r="CP31" i="8"/>
  <c r="CQ13" i="8"/>
  <c r="CP13" i="8"/>
  <c r="BG10" i="8"/>
  <c r="BH10" i="8"/>
  <c r="BI10" i="8" s="1"/>
  <c r="CO39" i="8"/>
  <c r="CO36" i="8"/>
  <c r="BG32" i="8"/>
  <c r="BH32" i="8" s="1"/>
  <c r="BI32" i="8" s="1"/>
  <c r="CO30" i="8"/>
  <c r="BG30" i="8"/>
  <c r="BH30" i="8"/>
  <c r="BI30" i="8" s="1"/>
  <c r="AA10" i="8"/>
  <c r="AA40" i="8"/>
  <c r="AA39" i="8"/>
  <c r="AA20" i="8"/>
  <c r="AA19" i="8"/>
  <c r="AA14" i="8"/>
  <c r="CN39" i="8"/>
  <c r="CN36" i="8"/>
  <c r="CN35" i="8"/>
  <c r="CN30" i="8"/>
  <c r="CO26" i="8"/>
  <c r="CQ26" i="8" s="1"/>
  <c r="CP25" i="8"/>
  <c r="CR25" i="8" s="1"/>
  <c r="CQ25" i="8"/>
  <c r="CO24" i="8"/>
  <c r="CP24" i="8"/>
  <c r="CQ22" i="8"/>
  <c r="CR22" i="8" s="1"/>
  <c r="U22" i="8" s="1"/>
  <c r="CO20" i="8"/>
  <c r="CQ20" i="8" s="1"/>
  <c r="CP20" i="8"/>
  <c r="CR20" i="8" s="1"/>
  <c r="CS20" i="8" s="1"/>
  <c r="CO11" i="8"/>
  <c r="CQ11" i="8" s="1"/>
  <c r="CN26" i="8"/>
  <c r="CO23" i="8"/>
  <c r="CO21" i="8"/>
  <c r="CO19" i="8"/>
  <c r="CQ19" i="8" s="1"/>
  <c r="CO17" i="8"/>
  <c r="CP17" i="8"/>
  <c r="CO16" i="8"/>
  <c r="BG16" i="8"/>
  <c r="BH16" i="8" s="1"/>
  <c r="BI16" i="8" s="1"/>
  <c r="CO14" i="8"/>
  <c r="BG14" i="8"/>
  <c r="BH14" i="8" s="1"/>
  <c r="BI14" i="8" s="1"/>
  <c r="CO12" i="8"/>
  <c r="CP12" i="8" s="1"/>
  <c r="CK39" i="8"/>
  <c r="CK35" i="8"/>
  <c r="CK31" i="8"/>
  <c r="CK27" i="8"/>
  <c r="CK23" i="8"/>
  <c r="CK19" i="8"/>
  <c r="CK15" i="8"/>
  <c r="CK11" i="8"/>
  <c r="CQ17" i="8"/>
  <c r="CP21" i="8"/>
  <c r="CQ21" i="8"/>
  <c r="CR21" i="8" s="1"/>
  <c r="CP26" i="8"/>
  <c r="CR26" i="8" s="1"/>
  <c r="U26" i="8" s="1"/>
  <c r="CP11" i="8"/>
  <c r="CQ24" i="8"/>
  <c r="U25" i="8"/>
  <c r="CQ30" i="8"/>
  <c r="CP30" i="8"/>
  <c r="CR30" i="8"/>
  <c r="CS30" i="8" s="1"/>
  <c r="CP36" i="8"/>
  <c r="CS36" i="8"/>
  <c r="CQ36" i="8"/>
  <c r="CR36" i="8" s="1"/>
  <c r="CZ37" i="8"/>
  <c r="DA37" i="8" s="1"/>
  <c r="DB37" i="8"/>
  <c r="CC37" i="8"/>
  <c r="Y37" i="8"/>
  <c r="CC12" i="8"/>
  <c r="Y12" i="8"/>
  <c r="CZ12" i="8"/>
  <c r="DA12" i="8" s="1"/>
  <c r="CZ21" i="8"/>
  <c r="DA21" i="8" s="1"/>
  <c r="CC21" i="8"/>
  <c r="Y21" i="8" s="1"/>
  <c r="CZ33" i="8"/>
  <c r="DB33" i="8" s="1"/>
  <c r="DB12" i="8"/>
  <c r="DC37" i="8"/>
  <c r="W37" i="8" s="1"/>
  <c r="D29" i="8"/>
  <c r="AY12" i="8"/>
  <c r="AZ12" i="8" s="1"/>
  <c r="H29" i="8"/>
  <c r="U30" i="8"/>
  <c r="CS22" i="8"/>
  <c r="CX39" i="8"/>
  <c r="CX36" i="8"/>
  <c r="CZ31" i="8"/>
  <c r="CC31" i="8"/>
  <c r="Y31" i="8"/>
  <c r="CX38" i="8"/>
  <c r="CN40" i="8"/>
  <c r="CN41" i="8"/>
  <c r="CL44" i="8" s="1"/>
  <c r="CO37" i="8"/>
  <c r="CO35" i="8"/>
  <c r="CQ37" i="8"/>
  <c r="CP37" i="8"/>
  <c r="CR37" i="8" s="1"/>
  <c r="DB31" i="8"/>
  <c r="DC31" i="8" s="1"/>
  <c r="W31" i="8" s="1"/>
  <c r="DA31" i="8"/>
  <c r="K25" i="8"/>
  <c r="H25" i="8"/>
  <c r="H21" i="8"/>
  <c r="D21" i="8"/>
  <c r="K21" i="8"/>
  <c r="H20" i="8"/>
  <c r="H16" i="8"/>
  <c r="D25" i="8"/>
  <c r="D13" i="8"/>
  <c r="DP25" i="8"/>
  <c r="DP37" i="8"/>
  <c r="DQ37" i="8" s="1"/>
  <c r="DR37" i="8" s="1"/>
  <c r="DT37" i="8" s="1"/>
  <c r="H34" i="8"/>
  <c r="DP33" i="8"/>
  <c r="DQ33" i="8" s="1"/>
  <c r="DR33" i="8" s="1"/>
  <c r="DS33" i="8" s="1"/>
  <c r="DO29" i="8"/>
  <c r="DQ29" i="8" s="1"/>
  <c r="DR29" i="8" s="1"/>
  <c r="DP23" i="8"/>
  <c r="DO23" i="8"/>
  <c r="DQ23" i="8" s="1"/>
  <c r="DR23" i="8" s="1"/>
  <c r="DO21" i="8"/>
  <c r="DP21" i="8"/>
  <c r="DW41" i="8"/>
  <c r="DO40" i="8"/>
  <c r="DP40" i="8"/>
  <c r="DQ40" i="8" s="1"/>
  <c r="DR40" i="8" s="1"/>
  <c r="DS40" i="8" s="1"/>
  <c r="AY39" i="8"/>
  <c r="AZ39" i="8" s="1"/>
  <c r="H36" i="8"/>
  <c r="DP34" i="8"/>
  <c r="DO34" i="8"/>
  <c r="F32" i="8"/>
  <c r="D31" i="8"/>
  <c r="F27" i="8"/>
  <c r="F25" i="8"/>
  <c r="DO24" i="8"/>
  <c r="DP24" i="8"/>
  <c r="DP22" i="8"/>
  <c r="DO22" i="8"/>
  <c r="AY16" i="8"/>
  <c r="AY13" i="8"/>
  <c r="H12" i="8"/>
  <c r="DO12" i="8"/>
  <c r="DP12" i="8"/>
  <c r="DQ25" i="8"/>
  <c r="DR25" i="8" s="1"/>
  <c r="DS25" i="8" s="1"/>
  <c r="DO17" i="8"/>
  <c r="DQ17" i="8" s="1"/>
  <c r="DR17" i="8" s="1"/>
  <c r="AY35" i="8"/>
  <c r="AY33" i="8"/>
  <c r="BJ33" i="8" s="1"/>
  <c r="AY37" i="8"/>
  <c r="AZ37" i="8" s="1"/>
  <c r="F35" i="8"/>
  <c r="H35" i="8"/>
  <c r="AY30" i="8"/>
  <c r="F28" i="8"/>
  <c r="DO28" i="8"/>
  <c r="DQ28" i="8" s="1"/>
  <c r="DP28" i="8"/>
  <c r="BA16" i="8"/>
  <c r="DO16" i="8"/>
  <c r="AY14" i="8"/>
  <c r="BJ14" i="8" s="1"/>
  <c r="BK14" i="8" s="1"/>
  <c r="DP36" i="8"/>
  <c r="DQ36" i="8" s="1"/>
  <c r="DR36" i="8" s="1"/>
  <c r="DO36" i="8"/>
  <c r="BJ29" i="8"/>
  <c r="BN29" i="8" s="1"/>
  <c r="BA29" i="8"/>
  <c r="AZ29" i="8"/>
  <c r="BB29" i="8" s="1"/>
  <c r="I29" i="8" s="1"/>
  <c r="H26" i="8"/>
  <c r="AY26" i="8"/>
  <c r="BJ26" i="8" s="1"/>
  <c r="DD26" i="8" s="1"/>
  <c r="AY20" i="8"/>
  <c r="BA20" i="8" s="1"/>
  <c r="AY18" i="8"/>
  <c r="BJ18" i="8" s="1"/>
  <c r="DO13" i="8"/>
  <c r="DQ13" i="8" s="1"/>
  <c r="DR13" i="8" s="1"/>
  <c r="H13" i="8"/>
  <c r="DP39" i="8"/>
  <c r="D33" i="8"/>
  <c r="D32" i="8"/>
  <c r="H30" i="8"/>
  <c r="AY40" i="8"/>
  <c r="BJ40" i="8" s="1"/>
  <c r="AY36" i="8"/>
  <c r="AZ36" i="8" s="1"/>
  <c r="AY34" i="8"/>
  <c r="AY21" i="8"/>
  <c r="AZ21" i="8" s="1"/>
  <c r="AZ35" i="8"/>
  <c r="BJ12" i="8"/>
  <c r="BN12" i="8" s="1"/>
  <c r="BA12" i="8"/>
  <c r="H32" i="8"/>
  <c r="H33" i="8"/>
  <c r="X5" i="8"/>
  <c r="AH45" i="8" s="1"/>
  <c r="A40" i="8"/>
  <c r="A39" i="8"/>
  <c r="B40" i="8" s="1"/>
  <c r="AT3" i="8"/>
  <c r="B38" i="8" s="1"/>
  <c r="BJ37" i="8"/>
  <c r="DD37" i="8" s="1"/>
  <c r="BA37" i="8"/>
  <c r="BA30" i="8"/>
  <c r="BJ30" i="8"/>
  <c r="BL30" i="8" s="1"/>
  <c r="AZ30" i="8"/>
  <c r="BB30" i="8" s="1"/>
  <c r="I30" i="8" s="1"/>
  <c r="BA26" i="8"/>
  <c r="AZ20" i="8"/>
  <c r="BA36" i="8"/>
  <c r="DD12" i="8"/>
  <c r="DE12" i="8" s="1"/>
  <c r="A38" i="8"/>
  <c r="B39" i="8"/>
  <c r="BK30" i="8"/>
  <c r="BM30" i="8" s="1"/>
  <c r="AP30" i="8" s="1"/>
  <c r="M30" i="8" s="1"/>
  <c r="DD30" i="8"/>
  <c r="DF30" i="8" s="1"/>
  <c r="BJ16" i="8"/>
  <c r="BK16" i="8" s="1"/>
  <c r="AZ16" i="8"/>
  <c r="CZ39" i="8"/>
  <c r="CC39" i="8"/>
  <c r="Y39" i="8"/>
  <c r="BB12" i="8"/>
  <c r="I12" i="8" s="1"/>
  <c r="CS25" i="8"/>
  <c r="U29" i="8"/>
  <c r="CS29" i="8"/>
  <c r="CC18" i="8"/>
  <c r="Y18" i="8"/>
  <c r="CZ18" i="8"/>
  <c r="CZ34" i="8"/>
  <c r="CC34" i="8"/>
  <c r="Y34" i="8"/>
  <c r="CS34" i="8"/>
  <c r="CE44" i="8"/>
  <c r="BJ13" i="8"/>
  <c r="BL13" i="8" s="1"/>
  <c r="AZ13" i="8"/>
  <c r="BA13" i="8"/>
  <c r="DV29" i="8"/>
  <c r="CC38" i="8"/>
  <c r="Y38" i="8"/>
  <c r="CZ38" i="8"/>
  <c r="DB38" i="8" s="1"/>
  <c r="CC36" i="8"/>
  <c r="Y36" i="8"/>
  <c r="CZ36" i="8"/>
  <c r="DB36" i="8" s="1"/>
  <c r="DC36" i="8" s="1"/>
  <c r="W36" i="8" s="1"/>
  <c r="CS26" i="8"/>
  <c r="CS21" i="8"/>
  <c r="U21" i="8"/>
  <c r="AH44" i="8"/>
  <c r="AH46" i="8"/>
  <c r="BJ36" i="8"/>
  <c r="DD36" i="8" s="1"/>
  <c r="DF36" i="8" s="1"/>
  <c r="BA21" i="8"/>
  <c r="BJ21" i="8"/>
  <c r="BK21" i="8" s="1"/>
  <c r="BL33" i="8"/>
  <c r="DD33" i="8"/>
  <c r="DF33" i="8" s="1"/>
  <c r="BK33" i="8"/>
  <c r="BN33" i="8"/>
  <c r="CC19" i="8"/>
  <c r="Y19" i="8"/>
  <c r="CZ19" i="8"/>
  <c r="DA19" i="8" s="1"/>
  <c r="DC19" i="8" s="1"/>
  <c r="W19" i="8" s="1"/>
  <c r="CQ38" i="8"/>
  <c r="CR38" i="8" s="1"/>
  <c r="CQ40" i="8"/>
  <c r="CR40" i="8" s="1"/>
  <c r="CS40" i="8" s="1"/>
  <c r="BJ35" i="8"/>
  <c r="BA35" i="8"/>
  <c r="BB35" i="8" s="1"/>
  <c r="I35" i="8" s="1"/>
  <c r="CM44" i="8"/>
  <c r="BK12" i="8"/>
  <c r="DD14" i="8"/>
  <c r="DE14" i="8" s="1"/>
  <c r="U37" i="8"/>
  <c r="CS37" i="8"/>
  <c r="DC12" i="8"/>
  <c r="W12" i="8" s="1"/>
  <c r="CQ12" i="8"/>
  <c r="CR12" i="8" s="1"/>
  <c r="CQ14" i="8"/>
  <c r="CP14" i="8"/>
  <c r="CP23" i="8"/>
  <c r="CR23" i="8" s="1"/>
  <c r="CQ23" i="8"/>
  <c r="H38" i="8"/>
  <c r="D38" i="8"/>
  <c r="CN44" i="8"/>
  <c r="X41" i="8" s="1"/>
  <c r="CR24" i="8"/>
  <c r="U24" i="8" s="1"/>
  <c r="BJ32" i="8"/>
  <c r="BK32" i="8" s="1"/>
  <c r="CQ39" i="8"/>
  <c r="CP39" i="8"/>
  <c r="CR39" i="8" s="1"/>
  <c r="CS39" i="8" s="1"/>
  <c r="DB14" i="8"/>
  <c r="DA14" i="8"/>
  <c r="DC14" i="8" s="1"/>
  <c r="W14" i="8" s="1"/>
  <c r="CP32" i="8"/>
  <c r="CR32" i="8"/>
  <c r="CS32" i="8" s="1"/>
  <c r="CR17" i="8"/>
  <c r="CS17" i="8" s="1"/>
  <c r="U20" i="8"/>
  <c r="CR11" i="8"/>
  <c r="CS11" i="8" s="1"/>
  <c r="U36" i="8"/>
  <c r="CC30" i="8"/>
  <c r="Y30" i="8" s="1"/>
  <c r="CZ30" i="8"/>
  <c r="CK41" i="8"/>
  <c r="R40" i="8"/>
  <c r="R39" i="8"/>
  <c r="DB32" i="8"/>
  <c r="DC32" i="8"/>
  <c r="W32" i="8"/>
  <c r="CY42" i="8"/>
  <c r="CY44" i="8" s="1"/>
  <c r="CZ24" i="8"/>
  <c r="CC24" i="8"/>
  <c r="Y24" i="8" s="1"/>
  <c r="AA37" i="8"/>
  <c r="AA27" i="8"/>
  <c r="AA25" i="8"/>
  <c r="K33" i="8"/>
  <c r="K13" i="8"/>
  <c r="CQ18" i="8"/>
  <c r="CR18" i="8" s="1"/>
  <c r="CP18" i="8"/>
  <c r="AA12" i="8"/>
  <c r="AA11" i="8"/>
  <c r="K29" i="8"/>
  <c r="K22" i="8"/>
  <c r="CU13" i="8"/>
  <c r="CW13" i="8"/>
  <c r="CX13" i="8" s="1"/>
  <c r="CC13" i="8" s="1"/>
  <c r="Y13" i="8" s="1"/>
  <c r="AA17" i="8"/>
  <c r="BL36" i="8"/>
  <c r="DE30" i="8"/>
  <c r="DH30" i="8" s="1"/>
  <c r="V30" i="8" s="1"/>
  <c r="CI44" i="8"/>
  <c r="CJ44" i="8"/>
  <c r="CK44" i="8" s="1"/>
  <c r="S41" i="8" s="1"/>
  <c r="U32" i="8"/>
  <c r="CS24" i="8"/>
  <c r="DB19" i="8"/>
  <c r="DD13" i="8"/>
  <c r="DE13" i="8" s="1"/>
  <c r="DA24" i="8"/>
  <c r="DB24" i="8"/>
  <c r="U40" i="8"/>
  <c r="CZ13" i="8"/>
  <c r="DA30" i="8"/>
  <c r="DB30" i="8"/>
  <c r="CR14" i="8"/>
  <c r="BL35" i="8"/>
  <c r="BN35" i="8"/>
  <c r="BK35" i="8"/>
  <c r="DD35" i="8"/>
  <c r="DE35" i="8" s="1"/>
  <c r="DA36" i="8"/>
  <c r="DA18" i="8"/>
  <c r="DB18" i="8"/>
  <c r="DC18" i="8" s="1"/>
  <c r="W18" i="8" s="1"/>
  <c r="U39" i="8"/>
  <c r="DD32" i="8"/>
  <c r="DF32" i="8" s="1"/>
  <c r="DT40" i="8"/>
  <c r="DB39" i="8"/>
  <c r="DC39" i="8" s="1"/>
  <c r="DA39" i="8"/>
  <c r="W39" i="8"/>
  <c r="BL21" i="8"/>
  <c r="BM21" i="8" s="1"/>
  <c r="AP21" i="8" s="1"/>
  <c r="M21" i="8" s="1"/>
  <c r="N21" i="8" s="1"/>
  <c r="DX21" i="8" s="1"/>
  <c r="DA34" i="8"/>
  <c r="DB34" i="8"/>
  <c r="DC30" i="8"/>
  <c r="W30" i="8"/>
  <c r="DC24" i="8"/>
  <c r="W24" i="8" s="1"/>
  <c r="DF35" i="8"/>
  <c r="DG35" i="8" s="1"/>
  <c r="DC34" i="8"/>
  <c r="W34" i="8" s="1"/>
  <c r="CU10" i="8" l="1"/>
  <c r="CW10" i="8" s="1"/>
  <c r="CX10" i="8" s="1"/>
  <c r="CZ10" i="8" s="1"/>
  <c r="CO10" i="8"/>
  <c r="AY10" i="8"/>
  <c r="BA10" i="8" s="1"/>
  <c r="DP27" i="8"/>
  <c r="DO27" i="8"/>
  <c r="DQ27" i="8" s="1"/>
  <c r="BN32" i="8"/>
  <c r="BL12" i="8"/>
  <c r="DQ12" i="8"/>
  <c r="DR12" i="8" s="1"/>
  <c r="DT12" i="8" s="1"/>
  <c r="DQ22" i="8"/>
  <c r="DR22" i="8" s="1"/>
  <c r="DQ34" i="8"/>
  <c r="DR34" i="8" s="1"/>
  <c r="DS34" i="8" s="1"/>
  <c r="AX16" i="8"/>
  <c r="AX26" i="8"/>
  <c r="AX18" i="8"/>
  <c r="BK36" i="8"/>
  <c r="BA33" i="8"/>
  <c r="DQ24" i="8"/>
  <c r="DR24" i="8" s="1"/>
  <c r="AX39" i="8"/>
  <c r="AX25" i="8"/>
  <c r="AX21" i="8"/>
  <c r="DO20" i="8"/>
  <c r="DP20" i="8"/>
  <c r="DO31" i="8"/>
  <c r="DP31" i="8"/>
  <c r="DP38" i="8"/>
  <c r="DO38" i="8"/>
  <c r="DE32" i="8"/>
  <c r="BK13" i="8"/>
  <c r="BM33" i="8"/>
  <c r="AP33" i="8" s="1"/>
  <c r="M33" i="8" s="1"/>
  <c r="N33" i="8" s="1"/>
  <c r="BN37" i="8"/>
  <c r="BA14" i="8"/>
  <c r="BJ39" i="8"/>
  <c r="D36" i="8"/>
  <c r="D34" i="8"/>
  <c r="F29" i="8"/>
  <c r="D28" i="8"/>
  <c r="AY17" i="8"/>
  <c r="BN21" i="8"/>
  <c r="BL37" i="8"/>
  <c r="BK37" i="8"/>
  <c r="BA39" i="8"/>
  <c r="BB39" i="8" s="1"/>
  <c r="I39" i="8" s="1"/>
  <c r="DU40" i="8"/>
  <c r="AY19" i="8"/>
  <c r="AZ19" i="8" s="1"/>
  <c r="DH32" i="8"/>
  <c r="V32" i="8" s="1"/>
  <c r="DD16" i="8"/>
  <c r="DD21" i="8"/>
  <c r="BN16" i="8"/>
  <c r="BA40" i="8"/>
  <c r="AZ26" i="8"/>
  <c r="BB26" i="8" s="1"/>
  <c r="I26" i="8" s="1"/>
  <c r="AZ14" i="8"/>
  <c r="BB14" i="8" s="1"/>
  <c r="I14" i="8" s="1"/>
  <c r="BB37" i="8"/>
  <c r="I37" i="8" s="1"/>
  <c r="DQ21" i="8"/>
  <c r="DR21" i="8" s="1"/>
  <c r="D40" i="8"/>
  <c r="H39" i="8"/>
  <c r="F34" i="8"/>
  <c r="F24" i="8"/>
  <c r="AY28" i="8"/>
  <c r="F33" i="8"/>
  <c r="AY22" i="8"/>
  <c r="DV34" i="8"/>
  <c r="DT34" i="8"/>
  <c r="DU34" i="8" s="1"/>
  <c r="BL32" i="8"/>
  <c r="BM32" i="8" s="1"/>
  <c r="BM36" i="8"/>
  <c r="DE26" i="8"/>
  <c r="DF26" i="8"/>
  <c r="DQ39" i="8"/>
  <c r="DR39" i="8" s="1"/>
  <c r="DP32" i="8"/>
  <c r="DO32" i="8"/>
  <c r="DQ32" i="8" s="1"/>
  <c r="DR32" i="8" s="1"/>
  <c r="BA17" i="8"/>
  <c r="BB17" i="8" s="1"/>
  <c r="I17" i="8" s="1"/>
  <c r="BJ17" i="8"/>
  <c r="AZ17" i="8"/>
  <c r="BM35" i="8"/>
  <c r="DP35" i="8"/>
  <c r="DO35" i="8"/>
  <c r="DP19" i="8"/>
  <c r="DO19" i="8"/>
  <c r="DO15" i="8"/>
  <c r="DP15" i="8"/>
  <c r="BJ27" i="8"/>
  <c r="BL27" i="8" s="1"/>
  <c r="BA27" i="8"/>
  <c r="BJ19" i="8"/>
  <c r="BA19" i="8"/>
  <c r="BB19" i="8" s="1"/>
  <c r="I19" i="8" s="1"/>
  <c r="DV36" i="8"/>
  <c r="DS36" i="8"/>
  <c r="DT36" i="8"/>
  <c r="DS37" i="8"/>
  <c r="DU37" i="8" s="1"/>
  <c r="DV37" i="8"/>
  <c r="DP30" i="8"/>
  <c r="DO30" i="8"/>
  <c r="DG30" i="8"/>
  <c r="DV40" i="8"/>
  <c r="BK26" i="8"/>
  <c r="BN26" i="8"/>
  <c r="BL26" i="8"/>
  <c r="DS21" i="8"/>
  <c r="DV21" i="8"/>
  <c r="DT21" i="8"/>
  <c r="DT29" i="8"/>
  <c r="DS29" i="8"/>
  <c r="DP26" i="8"/>
  <c r="DO26" i="8"/>
  <c r="BA32" i="8"/>
  <c r="AZ32" i="8"/>
  <c r="BJ28" i="8"/>
  <c r="BA28" i="8"/>
  <c r="AZ28" i="8"/>
  <c r="BB28" i="8" s="1"/>
  <c r="I28" i="8" s="1"/>
  <c r="BA34" i="8"/>
  <c r="AZ34" i="8"/>
  <c r="BL29" i="8"/>
  <c r="BM29" i="8" s="1"/>
  <c r="DD29" i="8"/>
  <c r="BK29" i="8"/>
  <c r="DV23" i="8"/>
  <c r="DS23" i="8"/>
  <c r="DT23" i="8"/>
  <c r="BA25" i="8"/>
  <c r="BB25" i="8" s="1"/>
  <c r="I25" i="8" s="1"/>
  <c r="BJ25" i="8"/>
  <c r="BJ24" i="8"/>
  <c r="AZ24" i="8"/>
  <c r="BB24" i="8" s="1"/>
  <c r="I24" i="8" s="1"/>
  <c r="DV25" i="8"/>
  <c r="BB21" i="8"/>
  <c r="I21" i="8" s="1"/>
  <c r="BB36" i="8"/>
  <c r="I36" i="8" s="1"/>
  <c r="BM13" i="8"/>
  <c r="AP13" i="8" s="1"/>
  <c r="M13" i="8" s="1"/>
  <c r="N13" i="8" s="1"/>
  <c r="BB16" i="8"/>
  <c r="I16" i="8" s="1"/>
  <c r="BN30" i="8"/>
  <c r="BJ20" i="8"/>
  <c r="DQ31" i="8"/>
  <c r="DR31" i="8" s="1"/>
  <c r="DS31" i="8" s="1"/>
  <c r="H27" i="8"/>
  <c r="DT25" i="8"/>
  <c r="DU25" i="8" s="1"/>
  <c r="D39" i="8"/>
  <c r="H23" i="8"/>
  <c r="H28" i="8"/>
  <c r="F38" i="8"/>
  <c r="F37" i="8"/>
  <c r="F36" i="8"/>
  <c r="F30" i="8"/>
  <c r="D20" i="8"/>
  <c r="F19" i="8"/>
  <c r="K19" i="8"/>
  <c r="BB20" i="8"/>
  <c r="I20" i="8" s="1"/>
  <c r="BJ34" i="8"/>
  <c r="BN34" i="8" s="1"/>
  <c r="D22" i="8"/>
  <c r="D19" i="8"/>
  <c r="F40" i="8"/>
  <c r="D35" i="8"/>
  <c r="AY38" i="8"/>
  <c r="AY31" i="8"/>
  <c r="DE36" i="8"/>
  <c r="DH36" i="8" s="1"/>
  <c r="V36" i="8" s="1"/>
  <c r="DE33" i="8"/>
  <c r="BB13" i="8"/>
  <c r="I13" i="8" s="1"/>
  <c r="AZ40" i="8"/>
  <c r="BB40" i="8" s="1"/>
  <c r="I40" i="8" s="1"/>
  <c r="D37" i="8"/>
  <c r="H31" i="8"/>
  <c r="F22" i="8"/>
  <c r="K38" i="8"/>
  <c r="D18" i="8"/>
  <c r="H17" i="8"/>
  <c r="D16" i="8"/>
  <c r="H14" i="8"/>
  <c r="BJ15" i="8"/>
  <c r="BA15" i="8"/>
  <c r="AZ15" i="8"/>
  <c r="DO18" i="8"/>
  <c r="DP18" i="8"/>
  <c r="BN18" i="8"/>
  <c r="DD18" i="8"/>
  <c r="BL18" i="8"/>
  <c r="BK18" i="8"/>
  <c r="DT13" i="8"/>
  <c r="DV13" i="8"/>
  <c r="DS13" i="8"/>
  <c r="DO14" i="8"/>
  <c r="DP14" i="8"/>
  <c r="DQ16" i="8"/>
  <c r="DR16" i="8" s="1"/>
  <c r="BN13" i="8"/>
  <c r="BA18" i="8"/>
  <c r="K16" i="8"/>
  <c r="H18" i="8"/>
  <c r="K17" i="8"/>
  <c r="K14" i="8"/>
  <c r="AZ18" i="8"/>
  <c r="H15" i="8"/>
  <c r="D14" i="8"/>
  <c r="F18" i="8"/>
  <c r="K18" i="8"/>
  <c r="BM12" i="8"/>
  <c r="AP12" i="8" s="1"/>
  <c r="M12" i="8" s="1"/>
  <c r="D15" i="8"/>
  <c r="BA11" i="8"/>
  <c r="AZ11" i="8"/>
  <c r="K11" i="8"/>
  <c r="H10" i="8"/>
  <c r="BJ11" i="8"/>
  <c r="DA10" i="8"/>
  <c r="DB10" i="8"/>
  <c r="CC10" i="8"/>
  <c r="BD41" i="8"/>
  <c r="J41" i="8" s="1"/>
  <c r="DP11" i="8"/>
  <c r="DO11" i="8"/>
  <c r="BN11" i="8"/>
  <c r="DD11" i="8"/>
  <c r="BK11" i="8"/>
  <c r="BL11" i="8"/>
  <c r="K10" i="8"/>
  <c r="D10" i="8"/>
  <c r="F10" i="8"/>
  <c r="DP10" i="8"/>
  <c r="DO10" i="8"/>
  <c r="DG36" i="8"/>
  <c r="DF13" i="8"/>
  <c r="DH13" i="8" s="1"/>
  <c r="V13" i="8" s="1"/>
  <c r="DG32" i="8"/>
  <c r="AP35" i="8"/>
  <c r="M35" i="8" s="1"/>
  <c r="N35" i="8" s="1"/>
  <c r="U38" i="8"/>
  <c r="CS38" i="8"/>
  <c r="AP36" i="8"/>
  <c r="M36" i="8" s="1"/>
  <c r="N36" i="8" s="1"/>
  <c r="DX36" i="8" s="1"/>
  <c r="DH35" i="8"/>
  <c r="V35" i="8" s="1"/>
  <c r="U14" i="8"/>
  <c r="CS14" i="8"/>
  <c r="CS18" i="8"/>
  <c r="U18" i="8"/>
  <c r="CS12" i="8"/>
  <c r="U12" i="8"/>
  <c r="DV12" i="8"/>
  <c r="DS12" i="8"/>
  <c r="DU12" i="8" s="1"/>
  <c r="BZ12" i="8" s="1"/>
  <c r="AC12" i="8" s="1"/>
  <c r="AD12" i="8" s="1"/>
  <c r="DA13" i="8"/>
  <c r="DB13" i="8"/>
  <c r="CS23" i="8"/>
  <c r="U23" i="8"/>
  <c r="BK25" i="8"/>
  <c r="DA38" i="8"/>
  <c r="DC38" i="8" s="1"/>
  <c r="W38" i="8" s="1"/>
  <c r="DF14" i="8"/>
  <c r="DG14" i="8" s="1"/>
  <c r="BL16" i="8"/>
  <c r="BM16" i="8" s="1"/>
  <c r="BN36" i="8"/>
  <c r="BL14" i="8"/>
  <c r="BM14" i="8" s="1"/>
  <c r="DV16" i="8"/>
  <c r="BK19" i="8"/>
  <c r="U11" i="8"/>
  <c r="U17" i="8"/>
  <c r="BN14" i="8"/>
  <c r="DD19" i="8"/>
  <c r="DH26" i="8"/>
  <c r="V26" i="8" s="1"/>
  <c r="DG26" i="8"/>
  <c r="DE37" i="8"/>
  <c r="DF37" i="8"/>
  <c r="DV31" i="8"/>
  <c r="DT31" i="8"/>
  <c r="DU31" i="8" s="1"/>
  <c r="DT33" i="8"/>
  <c r="DU33" i="8" s="1"/>
  <c r="BZ33" i="8" s="1"/>
  <c r="AC33" i="8" s="1"/>
  <c r="AD33" i="8" s="1"/>
  <c r="DV33" i="8"/>
  <c r="DT22" i="8"/>
  <c r="DS22" i="8"/>
  <c r="DV22" i="8"/>
  <c r="DT17" i="8"/>
  <c r="DS17" i="8"/>
  <c r="DU17" i="8" s="1"/>
  <c r="DV17" i="8"/>
  <c r="BB23" i="8"/>
  <c r="I23" i="8" s="1"/>
  <c r="DD34" i="8"/>
  <c r="BL34" i="8"/>
  <c r="BK34" i="8"/>
  <c r="BN40" i="8"/>
  <c r="DD40" i="8"/>
  <c r="BK40" i="8"/>
  <c r="BL40" i="8"/>
  <c r="BN27" i="8"/>
  <c r="BK27" i="8"/>
  <c r="BM27" i="8" s="1"/>
  <c r="DF12" i="8"/>
  <c r="DG12" i="8" s="1"/>
  <c r="BK24" i="8"/>
  <c r="AZ27" i="8"/>
  <c r="BB27" i="8" s="1"/>
  <c r="I27" i="8" s="1"/>
  <c r="AZ33" i="8"/>
  <c r="BB33" i="8" s="1"/>
  <c r="I33" i="8" s="1"/>
  <c r="BA23" i="8"/>
  <c r="CP10" i="8"/>
  <c r="CQ10" i="8"/>
  <c r="DB21" i="8"/>
  <c r="DC21" i="8" s="1"/>
  <c r="W21" i="8" s="1"/>
  <c r="U33" i="8"/>
  <c r="DX33" i="8" s="1"/>
  <c r="CC29" i="8"/>
  <c r="Y29" i="8" s="1"/>
  <c r="CZ29" i="8"/>
  <c r="DC22" i="8"/>
  <c r="W22" i="8" s="1"/>
  <c r="BJ23" i="8"/>
  <c r="CP19" i="8"/>
  <c r="CR19" i="8" s="1"/>
  <c r="CR13" i="8"/>
  <c r="DA26" i="8"/>
  <c r="DC26" i="8" s="1"/>
  <c r="W26" i="8" s="1"/>
  <c r="CQ16" i="8"/>
  <c r="CP16" i="8"/>
  <c r="CR31" i="8"/>
  <c r="CQ35" i="8"/>
  <c r="CP35" i="8"/>
  <c r="DA33" i="8"/>
  <c r="DC33" i="8" s="1"/>
  <c r="W33" i="8" s="1"/>
  <c r="P29" i="8"/>
  <c r="T25" i="8"/>
  <c r="P23" i="8"/>
  <c r="P21" i="8"/>
  <c r="P20" i="8"/>
  <c r="P19" i="8"/>
  <c r="T18" i="8"/>
  <c r="F17" i="8"/>
  <c r="T16" i="8"/>
  <c r="CX35" i="8"/>
  <c r="CX17" i="8"/>
  <c r="CX16" i="8"/>
  <c r="AA32" i="8"/>
  <c r="AA31" i="8"/>
  <c r="AA16" i="8"/>
  <c r="K12" i="8"/>
  <c r="N12" i="8" s="1"/>
  <c r="DX12" i="8" s="1"/>
  <c r="CO15" i="8"/>
  <c r="CU15" i="8"/>
  <c r="CW15" i="8" s="1"/>
  <c r="CX15" i="8" s="1"/>
  <c r="Y10" i="8"/>
  <c r="H40" i="8"/>
  <c r="R15" i="8"/>
  <c r="DK41" i="8"/>
  <c r="Z41" i="8" s="1"/>
  <c r="CX23" i="8"/>
  <c r="CX20" i="8"/>
  <c r="CX40" i="8"/>
  <c r="CU28" i="8"/>
  <c r="CW28" i="8" s="1"/>
  <c r="CX28" i="8" s="1"/>
  <c r="CO28" i="8"/>
  <c r="CO27" i="8"/>
  <c r="CU27" i="8"/>
  <c r="CW27" i="8" s="1"/>
  <c r="CX27" i="8" s="1"/>
  <c r="F20" i="8"/>
  <c r="R19" i="8"/>
  <c r="R18" i="8"/>
  <c r="P17" i="8"/>
  <c r="R16" i="8"/>
  <c r="F16" i="8"/>
  <c r="T14" i="8"/>
  <c r="CX11" i="8"/>
  <c r="AA36" i="8"/>
  <c r="AA28" i="8"/>
  <c r="AA24" i="8"/>
  <c r="K30" i="8"/>
  <c r="N30" i="8" s="1"/>
  <c r="DX30" i="8" s="1"/>
  <c r="K26" i="8"/>
  <c r="BJ10" i="8" l="1"/>
  <c r="BL10" i="8" s="1"/>
  <c r="AZ10" i="8"/>
  <c r="BB10" i="8" s="1"/>
  <c r="I10" i="8" s="1"/>
  <c r="CR10" i="8"/>
  <c r="DC10" i="8"/>
  <c r="W10" i="8" s="1"/>
  <c r="AX41" i="8"/>
  <c r="BM37" i="8"/>
  <c r="AP37" i="8" s="1"/>
  <c r="M37" i="8" s="1"/>
  <c r="N37" i="8" s="1"/>
  <c r="DX37" i="8" s="1"/>
  <c r="BZ37" i="8"/>
  <c r="AC37" i="8" s="1"/>
  <c r="AD37" i="8" s="1"/>
  <c r="DQ20" i="8"/>
  <c r="DR20" i="8" s="1"/>
  <c r="DS24" i="8"/>
  <c r="DV24" i="8"/>
  <c r="DT24" i="8"/>
  <c r="DQ35" i="8"/>
  <c r="DR35" i="8" s="1"/>
  <c r="DT35" i="8" s="1"/>
  <c r="BM18" i="8"/>
  <c r="DU23" i="8"/>
  <c r="DF21" i="8"/>
  <c r="DE21" i="8"/>
  <c r="BM26" i="8"/>
  <c r="AP26" i="8" s="1"/>
  <c r="M26" i="8" s="1"/>
  <c r="N26" i="8" s="1"/>
  <c r="DX26" i="8" s="1"/>
  <c r="DE16" i="8"/>
  <c r="DF16" i="8"/>
  <c r="DQ38" i="8"/>
  <c r="DR38" i="8" s="1"/>
  <c r="DU29" i="8"/>
  <c r="DU21" i="8"/>
  <c r="BZ21" i="8" s="1"/>
  <c r="AC21" i="8" s="1"/>
  <c r="AD21" i="8" s="1"/>
  <c r="AZ22" i="8"/>
  <c r="BJ22" i="8"/>
  <c r="BA22" i="8"/>
  <c r="DD39" i="8"/>
  <c r="BL39" i="8"/>
  <c r="BK39" i="8"/>
  <c r="BN39" i="8"/>
  <c r="AP32" i="8"/>
  <c r="M32" i="8" s="1"/>
  <c r="N32" i="8" s="1"/>
  <c r="DX32" i="8" s="1"/>
  <c r="BA31" i="8"/>
  <c r="BJ31" i="8"/>
  <c r="AZ31" i="8"/>
  <c r="BB31" i="8" s="1"/>
  <c r="I31" i="8" s="1"/>
  <c r="BN28" i="8"/>
  <c r="BL28" i="8"/>
  <c r="BK28" i="8"/>
  <c r="BM28" i="8" s="1"/>
  <c r="AP28" i="8" s="1"/>
  <c r="M28" i="8" s="1"/>
  <c r="N28" i="8" s="1"/>
  <c r="DV35" i="8"/>
  <c r="BN17" i="8"/>
  <c r="BL17" i="8"/>
  <c r="BK17" i="8"/>
  <c r="DD17" i="8"/>
  <c r="DS39" i="8"/>
  <c r="DU39" i="8" s="1"/>
  <c r="DT39" i="8"/>
  <c r="DV39" i="8"/>
  <c r="BJ38" i="8"/>
  <c r="AZ38" i="8"/>
  <c r="BA38" i="8"/>
  <c r="BL20" i="8"/>
  <c r="DD20" i="8"/>
  <c r="BK20" i="8"/>
  <c r="BM20" i="8" s="1"/>
  <c r="BN20" i="8"/>
  <c r="DE29" i="8"/>
  <c r="DF29" i="8"/>
  <c r="BB32" i="8"/>
  <c r="I32" i="8" s="1"/>
  <c r="DQ30" i="8"/>
  <c r="DR30" i="8" s="1"/>
  <c r="DU36" i="8"/>
  <c r="BZ36" i="8" s="1"/>
  <c r="AC36" i="8" s="1"/>
  <c r="AD36" i="8" s="1"/>
  <c r="BL19" i="8"/>
  <c r="BN19" i="8"/>
  <c r="DQ15" i="8"/>
  <c r="DH33" i="8"/>
  <c r="V33" i="8" s="1"/>
  <c r="DG33" i="8"/>
  <c r="BN24" i="8"/>
  <c r="BL24" i="8"/>
  <c r="BM24" i="8" s="1"/>
  <c r="DD24" i="8"/>
  <c r="AP29" i="8"/>
  <c r="M29" i="8" s="1"/>
  <c r="N29" i="8" s="1"/>
  <c r="DX29" i="8" s="1"/>
  <c r="BZ29" i="8"/>
  <c r="AC29" i="8" s="1"/>
  <c r="AD29" i="8" s="1"/>
  <c r="DV32" i="8"/>
  <c r="DT32" i="8"/>
  <c r="DS32" i="8"/>
  <c r="BM19" i="8"/>
  <c r="AP19" i="8" s="1"/>
  <c r="M19" i="8" s="1"/>
  <c r="N19" i="8" s="1"/>
  <c r="DX19" i="8" s="1"/>
  <c r="AY41" i="8"/>
  <c r="AZ41" i="8" s="1"/>
  <c r="BB18" i="8"/>
  <c r="I18" i="8" s="1"/>
  <c r="DD25" i="8"/>
  <c r="BN25" i="8"/>
  <c r="BL25" i="8"/>
  <c r="BM25" i="8" s="1"/>
  <c r="BB34" i="8"/>
  <c r="I34" i="8" s="1"/>
  <c r="DQ26" i="8"/>
  <c r="DR26" i="8" s="1"/>
  <c r="DQ19" i="8"/>
  <c r="DR19" i="8" s="1"/>
  <c r="DQ11" i="8"/>
  <c r="DR11" i="8" s="1"/>
  <c r="DQ14" i="8"/>
  <c r="DR14" i="8" s="1"/>
  <c r="BN15" i="8"/>
  <c r="BK15" i="8"/>
  <c r="BL15" i="8"/>
  <c r="DT16" i="8"/>
  <c r="DS16" i="8"/>
  <c r="DU13" i="8"/>
  <c r="BZ13" i="8" s="1"/>
  <c r="AC13" i="8" s="1"/>
  <c r="AD13" i="8" s="1"/>
  <c r="DQ18" i="8"/>
  <c r="DR18" i="8" s="1"/>
  <c r="BK10" i="8"/>
  <c r="BM10" i="8" s="1"/>
  <c r="AP10" i="8" s="1"/>
  <c r="M10" i="8" s="1"/>
  <c r="N10" i="8" s="1"/>
  <c r="DE18" i="8"/>
  <c r="DF18" i="8"/>
  <c r="BB15" i="8"/>
  <c r="I15" i="8" s="1"/>
  <c r="DD10" i="8"/>
  <c r="DF10" i="8" s="1"/>
  <c r="BN10" i="8"/>
  <c r="BB11" i="8"/>
  <c r="I11" i="8" s="1"/>
  <c r="BM11" i="8"/>
  <c r="AP11" i="8" s="1"/>
  <c r="M11" i="8" s="1"/>
  <c r="N11" i="8" s="1"/>
  <c r="DX11" i="8" s="1"/>
  <c r="DT11" i="8"/>
  <c r="DV11" i="8"/>
  <c r="DS11" i="8"/>
  <c r="DF11" i="8"/>
  <c r="DE11" i="8"/>
  <c r="DQ10" i="8"/>
  <c r="CQ28" i="8"/>
  <c r="DR28" i="8"/>
  <c r="CP28" i="8"/>
  <c r="CR28" i="8" s="1"/>
  <c r="CS28" i="8" s="1"/>
  <c r="U28" i="8"/>
  <c r="DX28" i="8" s="1"/>
  <c r="CC17" i="8"/>
  <c r="Y17" i="8" s="1"/>
  <c r="CZ17" i="8"/>
  <c r="U31" i="8"/>
  <c r="CS31" i="8"/>
  <c r="DH12" i="8"/>
  <c r="V12" i="8" s="1"/>
  <c r="CZ28" i="8"/>
  <c r="CC28" i="8"/>
  <c r="Y28" i="8" s="1"/>
  <c r="CC15" i="8"/>
  <c r="Y15" i="8" s="1"/>
  <c r="CZ15" i="8"/>
  <c r="CC35" i="8"/>
  <c r="Y35" i="8" s="1"/>
  <c r="CZ35" i="8"/>
  <c r="CR35" i="8"/>
  <c r="CR16" i="8"/>
  <c r="CS19" i="8"/>
  <c r="U19" i="8"/>
  <c r="DA29" i="8"/>
  <c r="DB29" i="8"/>
  <c r="AP27" i="8"/>
  <c r="M27" i="8" s="1"/>
  <c r="N27" i="8" s="1"/>
  <c r="BM40" i="8"/>
  <c r="BM34" i="8"/>
  <c r="DU22" i="8"/>
  <c r="AP16" i="8"/>
  <c r="M16" i="8" s="1"/>
  <c r="N16" i="8" s="1"/>
  <c r="DC13" i="8"/>
  <c r="W13" i="8" s="1"/>
  <c r="AP18" i="8"/>
  <c r="M18" i="8" s="1"/>
  <c r="N18" i="8" s="1"/>
  <c r="DX18" i="8" s="1"/>
  <c r="DG13" i="8"/>
  <c r="CZ27" i="8"/>
  <c r="CC27" i="8"/>
  <c r="Y27" i="8" s="1"/>
  <c r="CC11" i="8"/>
  <c r="Y11" i="8" s="1"/>
  <c r="CZ11" i="8"/>
  <c r="CC40" i="8"/>
  <c r="Y40" i="8" s="1"/>
  <c r="CZ40" i="8"/>
  <c r="CP15" i="8"/>
  <c r="CQ15" i="8"/>
  <c r="DR15" i="8"/>
  <c r="CO41" i="8"/>
  <c r="DD15" i="8"/>
  <c r="BK23" i="8"/>
  <c r="DD23" i="8"/>
  <c r="BN23" i="8"/>
  <c r="BL23" i="8"/>
  <c r="U10" i="8"/>
  <c r="CS10" i="8"/>
  <c r="DF40" i="8"/>
  <c r="DE40" i="8"/>
  <c r="DH37" i="8"/>
  <c r="V37" i="8" s="1"/>
  <c r="DG37" i="8"/>
  <c r="DH14" i="8"/>
  <c r="V14" i="8" s="1"/>
  <c r="CP27" i="8"/>
  <c r="CR27" i="8" s="1"/>
  <c r="CS27" i="8" s="1"/>
  <c r="CQ27" i="8"/>
  <c r="DR27" i="8"/>
  <c r="U27" i="8"/>
  <c r="CC20" i="8"/>
  <c r="Y20" i="8" s="1"/>
  <c r="CZ20" i="8"/>
  <c r="CZ16" i="8"/>
  <c r="CC16" i="8"/>
  <c r="Y16" i="8" s="1"/>
  <c r="DD27" i="8"/>
  <c r="DF34" i="8"/>
  <c r="DE34" i="8"/>
  <c r="DF19" i="8"/>
  <c r="DE19" i="8"/>
  <c r="DD28" i="8"/>
  <c r="AP14" i="8"/>
  <c r="M14" i="8" s="1"/>
  <c r="N14" i="8" s="1"/>
  <c r="DX14" i="8" s="1"/>
  <c r="DX13" i="8"/>
  <c r="CC23" i="8"/>
  <c r="Y23" i="8" s="1"/>
  <c r="CZ23" i="8"/>
  <c r="U13" i="8"/>
  <c r="CS13" i="8"/>
  <c r="DE10" i="8" l="1"/>
  <c r="DG10" i="8" s="1"/>
  <c r="BA41" i="8"/>
  <c r="BB41" i="8" s="1"/>
  <c r="I41" i="8" s="1"/>
  <c r="DS20" i="8"/>
  <c r="DT20" i="8"/>
  <c r="DV20" i="8"/>
  <c r="BZ39" i="8"/>
  <c r="AC39" i="8" s="1"/>
  <c r="AD39" i="8" s="1"/>
  <c r="BJ41" i="8"/>
  <c r="BK41" i="8" s="1"/>
  <c r="BM39" i="8"/>
  <c r="AP39" i="8" s="1"/>
  <c r="M39" i="8" s="1"/>
  <c r="N39" i="8" s="1"/>
  <c r="DX39" i="8" s="1"/>
  <c r="DU24" i="8"/>
  <c r="AV44" i="8"/>
  <c r="AX44" i="8" s="1"/>
  <c r="G41" i="8" s="1"/>
  <c r="AW44" i="8"/>
  <c r="AP25" i="8"/>
  <c r="M25" i="8" s="1"/>
  <c r="N25" i="8" s="1"/>
  <c r="DX25" i="8" s="1"/>
  <c r="BZ25" i="8"/>
  <c r="AC25" i="8" s="1"/>
  <c r="AD25" i="8" s="1"/>
  <c r="DS35" i="8"/>
  <c r="DH16" i="8"/>
  <c r="V16" i="8" s="1"/>
  <c r="DG16" i="8"/>
  <c r="BL22" i="8"/>
  <c r="BN22" i="8"/>
  <c r="BK22" i="8"/>
  <c r="DD22" i="8"/>
  <c r="DS38" i="8"/>
  <c r="DU38" i="8" s="1"/>
  <c r="DV38" i="8"/>
  <c r="DT38" i="8"/>
  <c r="DH21" i="8"/>
  <c r="V21" i="8" s="1"/>
  <c r="DG21" i="8"/>
  <c r="DE39" i="8"/>
  <c r="DF39" i="8"/>
  <c r="BB22" i="8"/>
  <c r="I22" i="8" s="1"/>
  <c r="AP24" i="8"/>
  <c r="M24" i="8" s="1"/>
  <c r="N24" i="8" s="1"/>
  <c r="DX24" i="8" s="1"/>
  <c r="BZ24" i="8"/>
  <c r="AC24" i="8" s="1"/>
  <c r="AD24" i="8" s="1"/>
  <c r="BM15" i="8"/>
  <c r="AP15" i="8" s="1"/>
  <c r="M15" i="8" s="1"/>
  <c r="N15" i="8" s="1"/>
  <c r="DF24" i="8"/>
  <c r="DE24" i="8"/>
  <c r="DH24" i="8" s="1"/>
  <c r="V24" i="8" s="1"/>
  <c r="DG29" i="8"/>
  <c r="DH29" i="8"/>
  <c r="V29" i="8" s="1"/>
  <c r="DE17" i="8"/>
  <c r="DF17" i="8"/>
  <c r="DU35" i="8"/>
  <c r="BZ35" i="8" s="1"/>
  <c r="AC35" i="8" s="1"/>
  <c r="AD35" i="8" s="1"/>
  <c r="BM23" i="8"/>
  <c r="BZ23" i="8" s="1"/>
  <c r="AC23" i="8" s="1"/>
  <c r="AD23" i="8" s="1"/>
  <c r="DU16" i="8"/>
  <c r="BZ16" i="8" s="1"/>
  <c r="AC16" i="8" s="1"/>
  <c r="AD16" i="8" s="1"/>
  <c r="DS19" i="8"/>
  <c r="DV19" i="8"/>
  <c r="DT19" i="8"/>
  <c r="DV30" i="8"/>
  <c r="DS30" i="8"/>
  <c r="DT30" i="8"/>
  <c r="BB38" i="8"/>
  <c r="I38" i="8" s="1"/>
  <c r="BM17" i="8"/>
  <c r="DU32" i="8"/>
  <c r="BZ32" i="8" s="1"/>
  <c r="AC32" i="8" s="1"/>
  <c r="AD32" i="8" s="1"/>
  <c r="AP20" i="8"/>
  <c r="M20" i="8" s="1"/>
  <c r="N20" i="8" s="1"/>
  <c r="DX20" i="8" s="1"/>
  <c r="DS26" i="8"/>
  <c r="DT26" i="8"/>
  <c r="DV26" i="8"/>
  <c r="DE25" i="8"/>
  <c r="DF25" i="8"/>
  <c r="DF20" i="8"/>
  <c r="DE20" i="8"/>
  <c r="BK38" i="8"/>
  <c r="BN38" i="8"/>
  <c r="BL38" i="8"/>
  <c r="DD38" i="8"/>
  <c r="BL31" i="8"/>
  <c r="DD31" i="8"/>
  <c r="BK31" i="8"/>
  <c r="BM31" i="8" s="1"/>
  <c r="BN31" i="8"/>
  <c r="BN41" i="8" s="1"/>
  <c r="DG18" i="8"/>
  <c r="DH18" i="8"/>
  <c r="V18" i="8" s="1"/>
  <c r="DV14" i="8"/>
  <c r="DT14" i="8"/>
  <c r="DS14" i="8"/>
  <c r="DV18" i="8"/>
  <c r="DS18" i="8"/>
  <c r="DT18" i="8"/>
  <c r="DX10" i="8"/>
  <c r="DU11" i="8"/>
  <c r="BZ11" i="8" s="1"/>
  <c r="AC11" i="8" s="1"/>
  <c r="AD11" i="8" s="1"/>
  <c r="DH11" i="8"/>
  <c r="V11" i="8" s="1"/>
  <c r="DG11" i="8"/>
  <c r="DQ41" i="8"/>
  <c r="DR10" i="8"/>
  <c r="DR41" i="8" s="1"/>
  <c r="AP23" i="8"/>
  <c r="M23" i="8" s="1"/>
  <c r="N23" i="8" s="1"/>
  <c r="DX23" i="8" s="1"/>
  <c r="DB27" i="8"/>
  <c r="DA27" i="8"/>
  <c r="DC27" i="8" s="1"/>
  <c r="W27" i="8" s="1"/>
  <c r="BZ34" i="8"/>
  <c r="AC34" i="8" s="1"/>
  <c r="AD34" i="8" s="1"/>
  <c r="AP34" i="8"/>
  <c r="M34" i="8" s="1"/>
  <c r="N34" i="8" s="1"/>
  <c r="DX34" i="8" s="1"/>
  <c r="CS16" i="8"/>
  <c r="U16" i="8"/>
  <c r="DB15" i="8"/>
  <c r="DA15" i="8"/>
  <c r="DC15" i="8" s="1"/>
  <c r="W15" i="8" s="1"/>
  <c r="DA16" i="8"/>
  <c r="DB16" i="8"/>
  <c r="DT27" i="8"/>
  <c r="DV27" i="8"/>
  <c r="DS27" i="8"/>
  <c r="DF15" i="8"/>
  <c r="DE15" i="8"/>
  <c r="CR15" i="8"/>
  <c r="DB11" i="8"/>
  <c r="DA11" i="8"/>
  <c r="DC11" i="8" s="1"/>
  <c r="W11" i="8" s="1"/>
  <c r="CZ41" i="8"/>
  <c r="AP40" i="8"/>
  <c r="M40" i="8" s="1"/>
  <c r="N40" i="8" s="1"/>
  <c r="DX40" i="8" s="1"/>
  <c r="BZ40" i="8"/>
  <c r="AC40" i="8" s="1"/>
  <c r="AD40" i="8" s="1"/>
  <c r="DC29" i="8"/>
  <c r="W29" i="8" s="1"/>
  <c r="U35" i="8"/>
  <c r="DX35" i="8" s="1"/>
  <c r="CS35" i="8"/>
  <c r="DA23" i="8"/>
  <c r="DC23" i="8" s="1"/>
  <c r="W23" i="8" s="1"/>
  <c r="DB23" i="8"/>
  <c r="DG34" i="8"/>
  <c r="DH34" i="8"/>
  <c r="V34" i="8" s="1"/>
  <c r="DE28" i="8"/>
  <c r="DF28" i="8"/>
  <c r="DA20" i="8"/>
  <c r="DC20" i="8" s="1"/>
  <c r="W20" i="8" s="1"/>
  <c r="DB20" i="8"/>
  <c r="DG40" i="8"/>
  <c r="DH40" i="8"/>
  <c r="V40" i="8" s="1"/>
  <c r="CQ41" i="8"/>
  <c r="CP41" i="8"/>
  <c r="CR41" i="8" s="1"/>
  <c r="DA35" i="8"/>
  <c r="DB35" i="8"/>
  <c r="DB17" i="8"/>
  <c r="DA17" i="8"/>
  <c r="DC17" i="8" s="1"/>
  <c r="W17" i="8" s="1"/>
  <c r="DT28" i="8"/>
  <c r="DV28" i="8"/>
  <c r="DS28" i="8"/>
  <c r="DG19" i="8"/>
  <c r="DH19" i="8"/>
  <c r="V19" i="8" s="1"/>
  <c r="DE27" i="8"/>
  <c r="DF27" i="8"/>
  <c r="DE23" i="8"/>
  <c r="DF23" i="8"/>
  <c r="DT15" i="8"/>
  <c r="DV15" i="8"/>
  <c r="DS15" i="8"/>
  <c r="DB40" i="8"/>
  <c r="DA40" i="8"/>
  <c r="DX16" i="8"/>
  <c r="DX27" i="8"/>
  <c r="DB28" i="8"/>
  <c r="DA28" i="8"/>
  <c r="DC28" i="8" s="1"/>
  <c r="W28" i="8" s="1"/>
  <c r="DH10" i="8" l="1"/>
  <c r="V10" i="8" s="1"/>
  <c r="BL41" i="8"/>
  <c r="BM41" i="8" s="1"/>
  <c r="N41" i="8" s="1"/>
  <c r="BM38" i="8"/>
  <c r="DU19" i="8"/>
  <c r="BZ19" i="8" s="1"/>
  <c r="AC19" i="8" s="1"/>
  <c r="AD19" i="8" s="1"/>
  <c r="DG39" i="8"/>
  <c r="DU20" i="8"/>
  <c r="BZ20" i="8" s="1"/>
  <c r="AC20" i="8" s="1"/>
  <c r="AD20" i="8" s="1"/>
  <c r="DH39" i="8"/>
  <c r="V39" i="8" s="1"/>
  <c r="DE22" i="8"/>
  <c r="DF22" i="8"/>
  <c r="BM22" i="8"/>
  <c r="DG25" i="8"/>
  <c r="DH25" i="8"/>
  <c r="V25" i="8" s="1"/>
  <c r="DE38" i="8"/>
  <c r="DF38" i="8"/>
  <c r="DG20" i="8"/>
  <c r="DH20" i="8"/>
  <c r="V20" i="8" s="1"/>
  <c r="AP17" i="8"/>
  <c r="M17" i="8" s="1"/>
  <c r="N17" i="8" s="1"/>
  <c r="DX17" i="8" s="1"/>
  <c r="BZ17" i="8"/>
  <c r="AC17" i="8" s="1"/>
  <c r="AD17" i="8" s="1"/>
  <c r="DG17" i="8"/>
  <c r="DH17" i="8"/>
  <c r="V17" i="8" s="1"/>
  <c r="DG24" i="8"/>
  <c r="AP38" i="8"/>
  <c r="M38" i="8" s="1"/>
  <c r="N38" i="8" s="1"/>
  <c r="DX38" i="8" s="1"/>
  <c r="BZ38" i="8"/>
  <c r="AC38" i="8" s="1"/>
  <c r="AD38" i="8" s="1"/>
  <c r="AP31" i="8"/>
  <c r="M31" i="8" s="1"/>
  <c r="N31" i="8" s="1"/>
  <c r="DX31" i="8" s="1"/>
  <c r="BZ31" i="8"/>
  <c r="AC31" i="8" s="1"/>
  <c r="AD31" i="8" s="1"/>
  <c r="DE31" i="8"/>
  <c r="DF31" i="8"/>
  <c r="DU26" i="8"/>
  <c r="BZ26" i="8" s="1"/>
  <c r="AC26" i="8" s="1"/>
  <c r="AD26" i="8" s="1"/>
  <c r="DU30" i="8"/>
  <c r="BZ30" i="8" s="1"/>
  <c r="AC30" i="8" s="1"/>
  <c r="AD30" i="8" s="1"/>
  <c r="DU18" i="8"/>
  <c r="BZ18" i="8" s="1"/>
  <c r="AC18" i="8" s="1"/>
  <c r="AD18" i="8" s="1"/>
  <c r="DU15" i="8"/>
  <c r="BZ15" i="8" s="1"/>
  <c r="AC15" i="8" s="1"/>
  <c r="AD15" i="8" s="1"/>
  <c r="DU14" i="8"/>
  <c r="BZ14" i="8" s="1"/>
  <c r="AC14" i="8" s="1"/>
  <c r="AD14" i="8" s="1"/>
  <c r="DS10" i="8"/>
  <c r="DT10" i="8"/>
  <c r="DV10" i="8"/>
  <c r="DV41" i="8" s="1"/>
  <c r="DQ42" i="8"/>
  <c r="DQ43" i="8"/>
  <c r="DG27" i="8"/>
  <c r="DH27" i="8"/>
  <c r="V27" i="8" s="1"/>
  <c r="U41" i="8"/>
  <c r="G46" i="8"/>
  <c r="DG28" i="8"/>
  <c r="DH28" i="8"/>
  <c r="V28" i="8" s="1"/>
  <c r="DH23" i="8"/>
  <c r="V23" i="8" s="1"/>
  <c r="DG23" i="8"/>
  <c r="DC35" i="8"/>
  <c r="W35" i="8" s="1"/>
  <c r="DS41" i="8"/>
  <c r="DT41" i="8"/>
  <c r="AH47" i="8"/>
  <c r="AH48" i="8" s="1"/>
  <c r="CS15" i="8"/>
  <c r="CS41" i="8" s="1"/>
  <c r="C46" i="8" s="1"/>
  <c r="U15" i="8"/>
  <c r="DX15" i="8" s="1"/>
  <c r="DC40" i="8"/>
  <c r="W40" i="8" s="1"/>
  <c r="DU28" i="8"/>
  <c r="BZ28" i="8" s="1"/>
  <c r="AC28" i="8" s="1"/>
  <c r="AD28" i="8" s="1"/>
  <c r="DB41" i="8"/>
  <c r="DA41" i="8"/>
  <c r="DG15" i="8"/>
  <c r="DH15" i="8"/>
  <c r="V15" i="8" s="1"/>
  <c r="DU27" i="8"/>
  <c r="BZ27" i="8" s="1"/>
  <c r="AC27" i="8" s="1"/>
  <c r="AD27" i="8" s="1"/>
  <c r="DC16" i="8"/>
  <c r="W16" i="8" s="1"/>
  <c r="DH38" i="8" l="1"/>
  <c r="V38" i="8" s="1"/>
  <c r="AP22" i="8"/>
  <c r="M22" i="8" s="1"/>
  <c r="N22" i="8" s="1"/>
  <c r="DX22" i="8" s="1"/>
  <c r="DX41" i="8" s="1"/>
  <c r="BZ22" i="8"/>
  <c r="AC22" i="8" s="1"/>
  <c r="AD22" i="8" s="1"/>
  <c r="DG22" i="8"/>
  <c r="DH22" i="8"/>
  <c r="V22" i="8" s="1"/>
  <c r="DG31" i="8"/>
  <c r="DH31" i="8"/>
  <c r="V31" i="8" s="1"/>
  <c r="DG38" i="8"/>
  <c r="DQ44" i="8"/>
  <c r="I46" i="8" s="1"/>
  <c r="DU10" i="8"/>
  <c r="BZ10" i="8" s="1"/>
  <c r="AC10" i="8" s="1"/>
  <c r="AD10" i="8" s="1"/>
  <c r="AH50" i="8"/>
  <c r="AH49" i="8"/>
  <c r="DC41" i="8"/>
  <c r="DU41" i="8"/>
  <c r="DG41" i="8" l="1"/>
  <c r="DF41" i="8" s="1"/>
  <c r="AH51" i="8"/>
  <c r="M46" i="8" s="1"/>
  <c r="K46" i="8"/>
  <c r="AD41" i="8"/>
  <c r="Q46" i="8"/>
  <c r="W41" i="8"/>
  <c r="AL44" i="8" l="1"/>
  <c r="AL45" i="8" s="1"/>
  <c r="DE41" i="8"/>
  <c r="DH41" i="8" s="1"/>
  <c r="V41" i="8" s="1"/>
  <c r="AL46" i="8" l="1"/>
  <c r="AL47" i="8"/>
  <c r="AL48" i="8" l="1"/>
  <c r="O46"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M9" authorId="0" shapeId="0" xr:uid="{00000000-0006-0000-0000-000001000000}">
      <text>
        <r>
          <rPr>
            <b/>
            <sz val="9"/>
            <color indexed="81"/>
            <rFont val="ＭＳ Ｐゴシック"/>
            <family val="3"/>
            <charset val="128"/>
          </rPr>
          <t>勤務予定と有給の日での指定は共存不可</t>
        </r>
      </text>
    </comment>
    <comment ref="AN9" authorId="0" shapeId="0" xr:uid="{00000000-0006-0000-0000-000002000000}">
      <text>
        <r>
          <rPr>
            <sz val="9"/>
            <color indexed="81"/>
            <rFont val="ＭＳ Ｐゴシック"/>
            <family val="3"/>
            <charset val="128"/>
          </rPr>
          <t>一時間単位の入力</t>
        </r>
      </text>
    </comment>
    <comment ref="AO9" authorId="0" shapeId="0" xr:uid="{00000000-0006-0000-0000-000003000000}">
      <text>
        <r>
          <rPr>
            <b/>
            <sz val="9"/>
            <color indexed="81"/>
            <rFont val="ＭＳ Ｐゴシック"/>
            <family val="3"/>
            <charset val="128"/>
          </rPr>
          <t xml:space="preserve">日単位と時間の両方はNG
</t>
        </r>
      </text>
    </comment>
    <comment ref="AP9" authorId="0" shapeId="0" xr:uid="{00000000-0006-0000-0000-000004000000}">
      <text>
        <r>
          <rPr>
            <b/>
            <sz val="9"/>
            <color indexed="81"/>
            <rFont val="ＭＳ Ｐゴシック"/>
            <family val="3"/>
            <charset val="128"/>
          </rPr>
          <t>実働予定時間＋有給取得時間の合計が８時間を超えるとNG</t>
        </r>
      </text>
    </comment>
  </commentList>
</comments>
</file>

<file path=xl/sharedStrings.xml><?xml version="1.0" encoding="utf-8"?>
<sst xmlns="http://schemas.openxmlformats.org/spreadsheetml/2006/main" count="229" uniqueCount="109">
  <si>
    <t>曜日</t>
    <rPh sb="0" eb="2">
      <t>ヨウビ</t>
    </rPh>
    <phoneticPr fontId="3"/>
  </si>
  <si>
    <t>日</t>
    <rPh sb="0" eb="1">
      <t>ヒ</t>
    </rPh>
    <phoneticPr fontId="3"/>
  </si>
  <si>
    <t>出勤時間</t>
    <rPh sb="0" eb="2">
      <t>シュッキン</t>
    </rPh>
    <rPh sb="2" eb="4">
      <t>ジカン</t>
    </rPh>
    <phoneticPr fontId="3"/>
  </si>
  <si>
    <t>退出時間</t>
    <rPh sb="0" eb="2">
      <t>タイシュツ</t>
    </rPh>
    <rPh sb="2" eb="4">
      <t>ジカン</t>
    </rPh>
    <phoneticPr fontId="3"/>
  </si>
  <si>
    <t>休憩時間</t>
    <rPh sb="0" eb="2">
      <t>キュウケイ</t>
    </rPh>
    <rPh sb="2" eb="4">
      <t>ジカン</t>
    </rPh>
    <phoneticPr fontId="3"/>
  </si>
  <si>
    <t>実働時間</t>
    <rPh sb="0" eb="2">
      <t>ジツドウ</t>
    </rPh>
    <rPh sb="2" eb="4">
      <t>ジカン</t>
    </rPh>
    <phoneticPr fontId="3"/>
  </si>
  <si>
    <t>深夜時間</t>
    <rPh sb="0" eb="2">
      <t>シンヤ</t>
    </rPh>
    <rPh sb="2" eb="4">
      <t>ジカン</t>
    </rPh>
    <phoneticPr fontId="3"/>
  </si>
  <si>
    <t>有給時間</t>
    <rPh sb="0" eb="2">
      <t>ユウキュウ</t>
    </rPh>
    <rPh sb="2" eb="4">
      <t>ジカン</t>
    </rPh>
    <phoneticPr fontId="3"/>
  </si>
  <si>
    <t>出勤</t>
    <rPh sb="0" eb="2">
      <t>シュッキン</t>
    </rPh>
    <phoneticPr fontId="3"/>
  </si>
  <si>
    <t>日数</t>
    <rPh sb="0" eb="2">
      <t>ニッスウ</t>
    </rPh>
    <phoneticPr fontId="3"/>
  </si>
  <si>
    <t>当月基準労働時間</t>
    <rPh sb="0" eb="2">
      <t>トウゲツ</t>
    </rPh>
    <rPh sb="2" eb="4">
      <t>キジュン</t>
    </rPh>
    <rPh sb="4" eb="6">
      <t>ロウドウ</t>
    </rPh>
    <rPh sb="6" eb="8">
      <t>ジカン</t>
    </rPh>
    <phoneticPr fontId="3"/>
  </si>
  <si>
    <t>時間</t>
    <rPh sb="0" eb="2">
      <t>ジカン</t>
    </rPh>
    <phoneticPr fontId="3"/>
  </si>
  <si>
    <t>遅刻</t>
    <rPh sb="0" eb="2">
      <t>チコク</t>
    </rPh>
    <phoneticPr fontId="3"/>
  </si>
  <si>
    <t>急欠</t>
    <rPh sb="0" eb="1">
      <t>キュウ</t>
    </rPh>
    <rPh sb="1" eb="2">
      <t>ケツ</t>
    </rPh>
    <phoneticPr fontId="3"/>
  </si>
  <si>
    <t>深夜休憩時間</t>
    <rPh sb="0" eb="2">
      <t>シンヤ</t>
    </rPh>
    <rPh sb="2" eb="4">
      <t>キュウケイ</t>
    </rPh>
    <rPh sb="4" eb="6">
      <t>ジカン</t>
    </rPh>
    <phoneticPr fontId="3"/>
  </si>
  <si>
    <t>実働計算</t>
    <rPh sb="0" eb="2">
      <t>ジツドウ</t>
    </rPh>
    <rPh sb="2" eb="4">
      <t>ケイサン</t>
    </rPh>
    <phoneticPr fontId="3"/>
  </si>
  <si>
    <t>時</t>
    <rPh sb="0" eb="1">
      <t>ジ</t>
    </rPh>
    <phoneticPr fontId="3"/>
  </si>
  <si>
    <t>分</t>
    <rPh sb="0" eb="1">
      <t>フン</t>
    </rPh>
    <phoneticPr fontId="3"/>
  </si>
  <si>
    <t>勤　　務　　予　　定　　通　　知　　表</t>
    <rPh sb="0" eb="1">
      <t>ツトム</t>
    </rPh>
    <rPh sb="3" eb="4">
      <t>ツトム</t>
    </rPh>
    <rPh sb="6" eb="7">
      <t>ヨ</t>
    </rPh>
    <rPh sb="9" eb="10">
      <t>サダム</t>
    </rPh>
    <rPh sb="12" eb="13">
      <t>ツウ</t>
    </rPh>
    <rPh sb="15" eb="16">
      <t>チ</t>
    </rPh>
    <rPh sb="18" eb="19">
      <t>ヒョウ</t>
    </rPh>
    <phoneticPr fontId="3"/>
  </si>
  <si>
    <t>配属店名</t>
    <rPh sb="0" eb="2">
      <t>ハイゾク</t>
    </rPh>
    <rPh sb="2" eb="4">
      <t>テンメイ</t>
    </rPh>
    <phoneticPr fontId="3"/>
  </si>
  <si>
    <t>超過時間</t>
    <rPh sb="0" eb="2">
      <t>チョウカ</t>
    </rPh>
    <rPh sb="2" eb="4">
      <t>ジカン</t>
    </rPh>
    <phoneticPr fontId="3"/>
  </si>
  <si>
    <t>予定</t>
    <rPh sb="0" eb="2">
      <t>ヨテイ</t>
    </rPh>
    <phoneticPr fontId="3"/>
  </si>
  <si>
    <t>実績</t>
    <rPh sb="0" eb="2">
      <t>ジッセキ</t>
    </rPh>
    <phoneticPr fontId="3"/>
  </si>
  <si>
    <t>特別</t>
    <rPh sb="0" eb="2">
      <t>トクベツ</t>
    </rPh>
    <phoneticPr fontId="3"/>
  </si>
  <si>
    <t>休暇</t>
    <rPh sb="0" eb="2">
      <t>キュウカ</t>
    </rPh>
    <phoneticPr fontId="3"/>
  </si>
  <si>
    <t>予　　　　　定</t>
    <rPh sb="0" eb="1">
      <t>ヨ</t>
    </rPh>
    <rPh sb="6" eb="7">
      <t>サダム</t>
    </rPh>
    <phoneticPr fontId="3"/>
  </si>
  <si>
    <t>実　　　　　働</t>
    <rPh sb="0" eb="1">
      <t>ミ</t>
    </rPh>
    <rPh sb="6" eb="7">
      <t>ハタラキ</t>
    </rPh>
    <phoneticPr fontId="3"/>
  </si>
  <si>
    <t>署名</t>
    <rPh sb="0" eb="2">
      <t>ショメイ</t>
    </rPh>
    <phoneticPr fontId="3"/>
  </si>
  <si>
    <t>担当者印</t>
    <rPh sb="0" eb="3">
      <t>タントウシャ</t>
    </rPh>
    <rPh sb="3" eb="4">
      <t>イン</t>
    </rPh>
    <phoneticPr fontId="3"/>
  </si>
  <si>
    <t>氏　　名</t>
    <rPh sb="0" eb="1">
      <t>シ</t>
    </rPh>
    <rPh sb="3" eb="4">
      <t>メイ</t>
    </rPh>
    <phoneticPr fontId="3"/>
  </si>
  <si>
    <t>予定時間（上限）</t>
    <rPh sb="0" eb="2">
      <t>ヨテイ</t>
    </rPh>
    <rPh sb="2" eb="4">
      <t>ジカン</t>
    </rPh>
    <rPh sb="5" eb="7">
      <t>ジョウゲン</t>
    </rPh>
    <phoneticPr fontId="3"/>
  </si>
  <si>
    <t>私はこれを理解し、上記の通り正しく勤怠実績を申告します。</t>
    <rPh sb="0" eb="1">
      <t>ワタクシ</t>
    </rPh>
    <rPh sb="5" eb="7">
      <t>リカイ</t>
    </rPh>
    <rPh sb="9" eb="11">
      <t>ジョウキ</t>
    </rPh>
    <rPh sb="12" eb="13">
      <t>トオ</t>
    </rPh>
    <rPh sb="14" eb="15">
      <t>タダ</t>
    </rPh>
    <rPh sb="17" eb="19">
      <t>キンタイ</t>
    </rPh>
    <rPh sb="19" eb="21">
      <t>ジッセキ</t>
    </rPh>
    <rPh sb="22" eb="24">
      <t>シンコク</t>
    </rPh>
    <phoneticPr fontId="3"/>
  </si>
  <si>
    <t>また、上記に申告した時間以外には一切の労働時間が無いことを確認します。</t>
    <rPh sb="3" eb="5">
      <t>ジョウキ</t>
    </rPh>
    <rPh sb="6" eb="8">
      <t>シンコク</t>
    </rPh>
    <rPh sb="10" eb="12">
      <t>ジカン</t>
    </rPh>
    <rPh sb="12" eb="14">
      <t>イガイ</t>
    </rPh>
    <rPh sb="16" eb="18">
      <t>イッサイ</t>
    </rPh>
    <rPh sb="19" eb="21">
      <t>ロウドウ</t>
    </rPh>
    <rPh sb="21" eb="23">
      <t>ジカン</t>
    </rPh>
    <rPh sb="24" eb="25">
      <t>ナ</t>
    </rPh>
    <rPh sb="29" eb="31">
      <t>カクニン</t>
    </rPh>
    <phoneticPr fontId="3"/>
  </si>
  <si>
    <t>会社は従業員に対し労働時間を正しく申告するよう指導しております。</t>
    <rPh sb="0" eb="2">
      <t>カイシャ</t>
    </rPh>
    <rPh sb="3" eb="6">
      <t>ジュウギョウイン</t>
    </rPh>
    <rPh sb="7" eb="8">
      <t>タイ</t>
    </rPh>
    <rPh sb="9" eb="11">
      <t>ロウドウ</t>
    </rPh>
    <rPh sb="11" eb="13">
      <t>ジカン</t>
    </rPh>
    <rPh sb="14" eb="15">
      <t>タダ</t>
    </rPh>
    <rPh sb="17" eb="19">
      <t>シンコク</t>
    </rPh>
    <rPh sb="23" eb="25">
      <t>シドウ</t>
    </rPh>
    <phoneticPr fontId="3"/>
  </si>
  <si>
    <t>総労働時間</t>
    <rPh sb="0" eb="1">
      <t>ソウ</t>
    </rPh>
    <rPh sb="1" eb="3">
      <t>ロウドウ</t>
    </rPh>
    <rPh sb="3" eb="5">
      <t>ジカン</t>
    </rPh>
    <phoneticPr fontId="3"/>
  </si>
  <si>
    <t>日</t>
    <rPh sb="0" eb="1">
      <t>ニチ</t>
    </rPh>
    <phoneticPr fontId="3"/>
  </si>
  <si>
    <t>15分単位入力</t>
    <rPh sb="2" eb="3">
      <t>フン</t>
    </rPh>
    <rPh sb="3" eb="5">
      <t>タンイ</t>
    </rPh>
    <rPh sb="5" eb="7">
      <t>ニュウリョク</t>
    </rPh>
    <phoneticPr fontId="3"/>
  </si>
  <si>
    <t>60分以内</t>
    <rPh sb="2" eb="3">
      <t>フン</t>
    </rPh>
    <rPh sb="3" eb="5">
      <t>イナイ</t>
    </rPh>
    <phoneticPr fontId="3"/>
  </si>
  <si>
    <t>入力エラーチェック（予定）</t>
    <rPh sb="0" eb="2">
      <t>ニュウリョク</t>
    </rPh>
    <rPh sb="10" eb="12">
      <t>ヨテイ</t>
    </rPh>
    <phoneticPr fontId="3"/>
  </si>
  <si>
    <t>有給時間（日）</t>
    <rPh sb="0" eb="2">
      <t>ユウキュウ</t>
    </rPh>
    <rPh sb="2" eb="4">
      <t>ジカン</t>
    </rPh>
    <rPh sb="5" eb="6">
      <t>ニチ</t>
    </rPh>
    <phoneticPr fontId="3"/>
  </si>
  <si>
    <t>１以外</t>
    <rPh sb="1" eb="3">
      <t>イガイ</t>
    </rPh>
    <phoneticPr fontId="3"/>
  </si>
  <si>
    <t>有給時間（時間）</t>
    <rPh sb="0" eb="2">
      <t>ユウキュウ</t>
    </rPh>
    <rPh sb="2" eb="4">
      <t>ジカン</t>
    </rPh>
    <rPh sb="5" eb="7">
      <t>ジカン</t>
    </rPh>
    <phoneticPr fontId="3"/>
  </si>
  <si>
    <t>分単位入力禁止</t>
    <rPh sb="0" eb="1">
      <t>ブン</t>
    </rPh>
    <rPh sb="1" eb="3">
      <t>タンイ</t>
    </rPh>
    <rPh sb="3" eb="5">
      <t>ニュウリョク</t>
    </rPh>
    <rPh sb="5" eb="7">
      <t>キンシ</t>
    </rPh>
    <phoneticPr fontId="3"/>
  </si>
  <si>
    <t>出勤時刻</t>
    <rPh sb="0" eb="2">
      <t>シュッキン</t>
    </rPh>
    <rPh sb="2" eb="4">
      <t>ジコク</t>
    </rPh>
    <phoneticPr fontId="3"/>
  </si>
  <si>
    <t>両方入力チェック</t>
    <rPh sb="0" eb="2">
      <t>リョウホウ</t>
    </rPh>
    <rPh sb="2" eb="4">
      <t>ニュウリョク</t>
    </rPh>
    <phoneticPr fontId="3"/>
  </si>
  <si>
    <t>日→時間</t>
    <rPh sb="0" eb="1">
      <t>ヒ</t>
    </rPh>
    <rPh sb="2" eb="4">
      <t>ジカン</t>
    </rPh>
    <phoneticPr fontId="3"/>
  </si>
  <si>
    <t>時間指定</t>
    <rPh sb="0" eb="2">
      <t>ジカン</t>
    </rPh>
    <rPh sb="2" eb="4">
      <t>シテイ</t>
    </rPh>
    <phoneticPr fontId="3"/>
  </si>
  <si>
    <t>分計</t>
    <rPh sb="0" eb="1">
      <t>フン</t>
    </rPh>
    <rPh sb="1" eb="2">
      <t>ケイ</t>
    </rPh>
    <phoneticPr fontId="3"/>
  </si>
  <si>
    <t>分計</t>
    <rPh sb="0" eb="2">
      <t>フンケイ</t>
    </rPh>
    <phoneticPr fontId="3"/>
  </si>
  <si>
    <t>勤務予定入力禁止</t>
    <rPh sb="0" eb="2">
      <t>キンム</t>
    </rPh>
    <rPh sb="2" eb="4">
      <t>ヨテイ</t>
    </rPh>
    <rPh sb="4" eb="6">
      <t>ニュウリョク</t>
    </rPh>
    <rPh sb="6" eb="8">
      <t>キンシ</t>
    </rPh>
    <phoneticPr fontId="3"/>
  </si>
  <si>
    <t>総労働</t>
    <rPh sb="0" eb="1">
      <t>ソウ</t>
    </rPh>
    <rPh sb="1" eb="3">
      <t>ロウドウ</t>
    </rPh>
    <phoneticPr fontId="3"/>
  </si>
  <si>
    <t>８時間超過取得</t>
    <rPh sb="1" eb="3">
      <t>ジカン</t>
    </rPh>
    <rPh sb="3" eb="5">
      <t>チョウカ</t>
    </rPh>
    <rPh sb="5" eb="7">
      <t>シュトク</t>
    </rPh>
    <phoneticPr fontId="3"/>
  </si>
  <si>
    <t>60進法適合</t>
    <rPh sb="2" eb="4">
      <t>シンホウ</t>
    </rPh>
    <rPh sb="4" eb="6">
      <t>テキゴウ</t>
    </rPh>
    <phoneticPr fontId="3"/>
  </si>
  <si>
    <t>深夜計算（改）</t>
    <rPh sb="0" eb="2">
      <t>シンヤ</t>
    </rPh>
    <rPh sb="2" eb="4">
      <t>ケイサン</t>
    </rPh>
    <rPh sb="5" eb="6">
      <t>アラタ</t>
    </rPh>
    <phoneticPr fontId="3"/>
  </si>
  <si>
    <t>出勤時刻-1320</t>
    <rPh sb="0" eb="2">
      <t>シュッキン</t>
    </rPh>
    <rPh sb="2" eb="4">
      <t>ジコク</t>
    </rPh>
    <phoneticPr fontId="3"/>
  </si>
  <si>
    <t>退勤時刻-1320</t>
    <rPh sb="0" eb="2">
      <t>タイキン</t>
    </rPh>
    <rPh sb="2" eb="4">
      <t>ジコク</t>
    </rPh>
    <phoneticPr fontId="3"/>
  </si>
  <si>
    <t>出勤補正（起点）</t>
    <rPh sb="0" eb="2">
      <t>シュッキン</t>
    </rPh>
    <rPh sb="2" eb="4">
      <t>ホセイ</t>
    </rPh>
    <rPh sb="5" eb="7">
      <t>キテン</t>
    </rPh>
    <phoneticPr fontId="3"/>
  </si>
  <si>
    <t>退勤補正（終点）</t>
    <rPh sb="0" eb="2">
      <t>タイキン</t>
    </rPh>
    <rPh sb="2" eb="4">
      <t>ホセイ</t>
    </rPh>
    <rPh sb="5" eb="7">
      <t>シュウテン</t>
    </rPh>
    <phoneticPr fontId="3"/>
  </si>
  <si>
    <t>深夜時間　分計</t>
    <rPh sb="0" eb="2">
      <t>シンヤ</t>
    </rPh>
    <rPh sb="2" eb="4">
      <t>ジカン</t>
    </rPh>
    <rPh sb="5" eb="7">
      <t>フンケイ</t>
    </rPh>
    <phoneticPr fontId="3"/>
  </si>
  <si>
    <t>深夜時間　時</t>
    <rPh sb="0" eb="2">
      <t>シンヤ</t>
    </rPh>
    <rPh sb="2" eb="4">
      <t>ジカン</t>
    </rPh>
    <rPh sb="5" eb="6">
      <t>ジ</t>
    </rPh>
    <phoneticPr fontId="3"/>
  </si>
  <si>
    <t>深夜時間　分</t>
    <rPh sb="0" eb="2">
      <t>シンヤ</t>
    </rPh>
    <rPh sb="2" eb="4">
      <t>ジカン</t>
    </rPh>
    <rPh sb="5" eb="6">
      <t>フン</t>
    </rPh>
    <phoneticPr fontId="3"/>
  </si>
  <si>
    <t>深夜休憩　分計</t>
    <rPh sb="0" eb="2">
      <t>シンヤ</t>
    </rPh>
    <rPh sb="2" eb="4">
      <t>キュウケイ</t>
    </rPh>
    <rPh sb="5" eb="7">
      <t>フンケイ</t>
    </rPh>
    <phoneticPr fontId="3"/>
  </si>
  <si>
    <t>深夜帯　分計</t>
    <rPh sb="0" eb="2">
      <t>シンヤ</t>
    </rPh>
    <rPh sb="2" eb="3">
      <t>タイ</t>
    </rPh>
    <rPh sb="4" eb="6">
      <t>フンケイ</t>
    </rPh>
    <phoneticPr fontId="3"/>
  </si>
  <si>
    <t>実働超過</t>
    <rPh sb="0" eb="2">
      <t>ジツドウ</t>
    </rPh>
    <rPh sb="2" eb="4">
      <t>チョウカ</t>
    </rPh>
    <phoneticPr fontId="3"/>
  </si>
  <si>
    <t>超過時間計算</t>
    <rPh sb="0" eb="2">
      <t>チョウカ</t>
    </rPh>
    <rPh sb="2" eb="4">
      <t>ジカン</t>
    </rPh>
    <rPh sb="4" eb="6">
      <t>ケイサン</t>
    </rPh>
    <phoneticPr fontId="3"/>
  </si>
  <si>
    <t>深夜休憩</t>
    <rPh sb="0" eb="2">
      <t>シンヤ</t>
    </rPh>
    <rPh sb="2" eb="4">
      <t>キュウケイ</t>
    </rPh>
    <phoneticPr fontId="3"/>
  </si>
  <si>
    <t>入力エラーチェック（実績）</t>
    <rPh sb="0" eb="2">
      <t>ニュウリョク</t>
    </rPh>
    <rPh sb="10" eb="12">
      <t>ジッセキ</t>
    </rPh>
    <phoneticPr fontId="3"/>
  </si>
  <si>
    <t>深夜休憩超過</t>
    <rPh sb="0" eb="2">
      <t>シンヤ</t>
    </rPh>
    <rPh sb="2" eb="4">
      <t>キュウケイ</t>
    </rPh>
    <rPh sb="4" eb="6">
      <t>チョウカ</t>
    </rPh>
    <phoneticPr fontId="3"/>
  </si>
  <si>
    <t>実働超過時間</t>
    <rPh sb="0" eb="2">
      <t>ジツドウ</t>
    </rPh>
    <rPh sb="2" eb="4">
      <t>チョウカ</t>
    </rPh>
    <rPh sb="4" eb="6">
      <t>ジカン</t>
    </rPh>
    <phoneticPr fontId="3"/>
  </si>
  <si>
    <t>退勤時刻</t>
    <rPh sb="0" eb="2">
      <t>タイキン</t>
    </rPh>
    <rPh sb="2" eb="4">
      <t>ジコク</t>
    </rPh>
    <phoneticPr fontId="3"/>
  </si>
  <si>
    <t>日→時間(通常)</t>
    <rPh sb="0" eb="1">
      <t>ヒ</t>
    </rPh>
    <rPh sb="2" eb="4">
      <t>ジカン</t>
    </rPh>
    <rPh sb="5" eb="7">
      <t>ツウジョウ</t>
    </rPh>
    <phoneticPr fontId="3"/>
  </si>
  <si>
    <t>日→時間(欠勤)</t>
    <rPh sb="0" eb="1">
      <t>ヒ</t>
    </rPh>
    <rPh sb="2" eb="4">
      <t>ジカン</t>
    </rPh>
    <rPh sb="5" eb="7">
      <t>ケッキン</t>
    </rPh>
    <phoneticPr fontId="3"/>
  </si>
  <si>
    <t>予定超過</t>
    <rPh sb="0" eb="2">
      <t>ヨテイ</t>
    </rPh>
    <rPh sb="2" eb="4">
      <t>チョウカ</t>
    </rPh>
    <phoneticPr fontId="3"/>
  </si>
  <si>
    <t>超過時間 分計</t>
    <rPh sb="0" eb="2">
      <t>チョウカ</t>
    </rPh>
    <rPh sb="2" eb="4">
      <t>ジカン</t>
    </rPh>
    <rPh sb="5" eb="7">
      <t>フンケイ</t>
    </rPh>
    <phoneticPr fontId="3"/>
  </si>
  <si>
    <t>日指定日数</t>
    <rPh sb="0" eb="1">
      <t>ニチ</t>
    </rPh>
    <rPh sb="1" eb="3">
      <t>シテイ</t>
    </rPh>
    <rPh sb="3" eb="5">
      <t>ニッスウ</t>
    </rPh>
    <phoneticPr fontId="3"/>
  </si>
  <si>
    <t>時指定時数</t>
    <rPh sb="0" eb="1">
      <t>トキ</t>
    </rPh>
    <rPh sb="1" eb="3">
      <t>シテイ</t>
    </rPh>
    <rPh sb="3" eb="4">
      <t>ジ</t>
    </rPh>
    <rPh sb="4" eb="5">
      <t>カズ</t>
    </rPh>
    <phoneticPr fontId="3"/>
  </si>
  <si>
    <t>有給日数</t>
    <rPh sb="0" eb="2">
      <t>ユウキュウ</t>
    </rPh>
    <rPh sb="2" eb="4">
      <t>ニッスウ</t>
    </rPh>
    <phoneticPr fontId="3"/>
  </si>
  <si>
    <t>日指定日数</t>
    <rPh sb="0" eb="1">
      <t>ヒ</t>
    </rPh>
    <rPh sb="1" eb="3">
      <t>シテイ</t>
    </rPh>
    <rPh sb="3" eb="5">
      <t>ニッスウ</t>
    </rPh>
    <phoneticPr fontId="3"/>
  </si>
  <si>
    <t>時指定時数</t>
    <rPh sb="0" eb="1">
      <t>ジ</t>
    </rPh>
    <rPh sb="1" eb="3">
      <t>シテイ</t>
    </rPh>
    <rPh sb="3" eb="5">
      <t>ジスウ</t>
    </rPh>
    <phoneticPr fontId="3"/>
  </si>
  <si>
    <t>実働</t>
    <rPh sb="0" eb="2">
      <t>ジツドウ</t>
    </rPh>
    <phoneticPr fontId="3"/>
  </si>
  <si>
    <t>有給</t>
    <rPh sb="0" eb="2">
      <t>ユウキュウ</t>
    </rPh>
    <phoneticPr fontId="3"/>
  </si>
  <si>
    <t>総時間</t>
    <rPh sb="0" eb="1">
      <t>ソウ</t>
    </rPh>
    <rPh sb="1" eb="3">
      <t>ジカン</t>
    </rPh>
    <phoneticPr fontId="3"/>
  </si>
  <si>
    <t>時間外</t>
    <rPh sb="0" eb="3">
      <t>ジカンガイ</t>
    </rPh>
    <phoneticPr fontId="3"/>
  </si>
  <si>
    <t>勤務</t>
    <rPh sb="0" eb="2">
      <t>キンム</t>
    </rPh>
    <phoneticPr fontId="3"/>
  </si>
  <si>
    <t>超過</t>
    <rPh sb="0" eb="2">
      <t>チョウカ</t>
    </rPh>
    <phoneticPr fontId="3"/>
  </si>
  <si>
    <t>深夜</t>
    <rPh sb="0" eb="2">
      <t>シンヤ</t>
    </rPh>
    <phoneticPr fontId="3"/>
  </si>
  <si>
    <t>基準時間　分</t>
    <rPh sb="0" eb="2">
      <t>キジュン</t>
    </rPh>
    <rPh sb="2" eb="4">
      <t>ジカン</t>
    </rPh>
    <rPh sb="5" eb="6">
      <t>フン</t>
    </rPh>
    <phoneticPr fontId="3"/>
  </si>
  <si>
    <t>基準時間　時</t>
    <rPh sb="0" eb="2">
      <t>キジュン</t>
    </rPh>
    <rPh sb="2" eb="4">
      <t>ジカン</t>
    </rPh>
    <rPh sb="5" eb="6">
      <t>ジ</t>
    </rPh>
    <phoneticPr fontId="3"/>
  </si>
  <si>
    <t>基準時間　分計</t>
    <rPh sb="0" eb="2">
      <t>キジュン</t>
    </rPh>
    <rPh sb="2" eb="4">
      <t>ジカン</t>
    </rPh>
    <rPh sb="5" eb="6">
      <t>フン</t>
    </rPh>
    <rPh sb="6" eb="7">
      <t>ケイ</t>
    </rPh>
    <phoneticPr fontId="3"/>
  </si>
  <si>
    <t>総労働時間　分計</t>
    <rPh sb="0" eb="1">
      <t>ソウ</t>
    </rPh>
    <rPh sb="1" eb="3">
      <t>ロウドウ</t>
    </rPh>
    <rPh sb="3" eb="5">
      <t>ジカン</t>
    </rPh>
    <rPh sb="6" eb="8">
      <t>フンケイ</t>
    </rPh>
    <phoneticPr fontId="3"/>
  </si>
  <si>
    <t>時間外　分計</t>
    <rPh sb="0" eb="3">
      <t>ジカンガイ</t>
    </rPh>
    <rPh sb="4" eb="6">
      <t>フンケイ</t>
    </rPh>
    <phoneticPr fontId="3"/>
  </si>
  <si>
    <t>時間外　時</t>
    <rPh sb="0" eb="3">
      <t>ジカンガイ</t>
    </rPh>
    <rPh sb="4" eb="5">
      <t>ジ</t>
    </rPh>
    <phoneticPr fontId="3"/>
  </si>
  <si>
    <t>時間外　分</t>
    <rPh sb="0" eb="3">
      <t>ジカンガイ</t>
    </rPh>
    <rPh sb="4" eb="5">
      <t>ブン</t>
    </rPh>
    <phoneticPr fontId="3"/>
  </si>
  <si>
    <t>時間外勤務</t>
    <rPh sb="0" eb="3">
      <t>ジカンガイ</t>
    </rPh>
    <rPh sb="3" eb="5">
      <t>キンム</t>
    </rPh>
    <phoneticPr fontId="3"/>
  </si>
  <si>
    <t>⑤の分計</t>
    <rPh sb="2" eb="3">
      <t>フン</t>
    </rPh>
    <rPh sb="3" eb="4">
      <t>ケイ</t>
    </rPh>
    <phoneticPr fontId="3"/>
  </si>
  <si>
    <t>⑥の分計</t>
    <rPh sb="2" eb="4">
      <t>フンケイ</t>
    </rPh>
    <phoneticPr fontId="3"/>
  </si>
  <si>
    <t>等級）</t>
    <phoneticPr fontId="3"/>
  </si>
  <si>
    <t>②－Ａ</t>
    <phoneticPr fontId="3"/>
  </si>
  <si>
    <r>
      <t>S</t>
    </r>
    <r>
      <rPr>
        <sz val="11"/>
        <rFont val="ＭＳ Ｐゴシック"/>
        <family val="3"/>
        <charset val="128"/>
      </rPr>
      <t>TEP1</t>
    </r>
    <phoneticPr fontId="3"/>
  </si>
  <si>
    <r>
      <t>S</t>
    </r>
    <r>
      <rPr>
        <sz val="11"/>
        <rFont val="ＭＳ Ｐゴシック"/>
        <family val="3"/>
        <charset val="128"/>
      </rPr>
      <t>TEP2</t>
    </r>
    <phoneticPr fontId="3"/>
  </si>
  <si>
    <t>STEP1</t>
    <phoneticPr fontId="3"/>
  </si>
  <si>
    <t>STEP2</t>
    <phoneticPr fontId="3"/>
  </si>
  <si>
    <t>AH47(A)</t>
    <phoneticPr fontId="3"/>
  </si>
  <si>
    <t>DD40②</t>
    <phoneticPr fontId="3"/>
  </si>
  <si>
    <t>　　(等級：ＴＴ・ＢＳ・Ａ</t>
    <rPh sb="3" eb="5">
      <t>トウキュウ</t>
    </rPh>
    <phoneticPr fontId="3"/>
  </si>
  <si>
    <t>調整</t>
    <rPh sb="0" eb="2">
      <t>チョウセイ</t>
    </rPh>
    <phoneticPr fontId="3"/>
  </si>
  <si>
    <t>部長</t>
    <rPh sb="0" eb="2">
      <t>ブチョウ</t>
    </rPh>
    <phoneticPr fontId="3"/>
  </si>
  <si>
    <t>社員番号</t>
    <rPh sb="0" eb="2">
      <t>シャイン</t>
    </rPh>
    <rPh sb="2" eb="4">
      <t>バンゴウ</t>
    </rPh>
    <phoneticPr fontId="3"/>
  </si>
  <si>
    <t>なお、労働時間全般に関し疑義がある場合は、人事担当竹内(070-1541-5822)までご連絡下さい。</t>
    <rPh sb="3" eb="5">
      <t>ロウドウ</t>
    </rPh>
    <rPh sb="5" eb="7">
      <t>ジカン</t>
    </rPh>
    <rPh sb="7" eb="9">
      <t>ゼンパン</t>
    </rPh>
    <rPh sb="10" eb="11">
      <t>カン</t>
    </rPh>
    <rPh sb="12" eb="14">
      <t>ギギ</t>
    </rPh>
    <rPh sb="17" eb="19">
      <t>バアイ</t>
    </rPh>
    <rPh sb="21" eb="23">
      <t>ジンジ</t>
    </rPh>
    <rPh sb="23" eb="25">
      <t>タントウ</t>
    </rPh>
    <rPh sb="25" eb="27">
      <t>タケウチ</t>
    </rPh>
    <rPh sb="45" eb="47">
      <t>レンラク</t>
    </rPh>
    <rPh sb="47" eb="48">
      <t>クダ</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</si>
</sst>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e&quot;年&quot;m&quot;月&quot;"/>
    <numFmt numFmtId="177" formatCode="#0&quot;:&quot;00"/>
    <numFmt numFmtId="178" formatCode="#0&quot;日&quot;"/>
    <numFmt numFmtId="179" formatCode="0_);[Red]\(0\)"/>
  </numFmts>
  <fonts count="16"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0"/>
      <name val="ＭＳ Ｐゴシック"/>
      <family val="3"/>
      <charset val="128"/>
    </font>
    <font>
      <sz val="12"/>
      <name val="ＭＳ Ｐゴシック"/>
      <family val="3"/>
      <charset val="128"/>
    </font>
    <font>
      <b/>
      <sz val="11"/>
      <name val="ＭＳ Ｐゴシック"/>
      <family val="3"/>
      <charset val="128"/>
    </font>
    <font>
      <b/>
      <sz val="14"/>
      <name val="ＭＳ Ｐゴシック"/>
      <family val="3"/>
      <charset val="128"/>
    </font>
    <font>
      <b/>
      <sz val="12"/>
      <name val="ＭＳ Ｐゴシック"/>
      <family val="3"/>
      <charset val="128"/>
    </font>
    <font>
      <sz val="8"/>
      <name val="ＭＳ Ｐゴシック"/>
      <family val="3"/>
      <charset val="128"/>
    </font>
    <font>
      <sz val="14"/>
      <name val="ＭＳ Ｐゴシック"/>
      <family val="3"/>
      <charset val="128"/>
    </font>
    <font>
      <sz val="9"/>
      <color indexed="81"/>
      <name val="ＭＳ Ｐゴシック"/>
      <family val="3"/>
      <charset val="128"/>
    </font>
    <font>
      <b/>
      <sz val="10"/>
      <color indexed="13"/>
      <name val="ＭＳ Ｐゴシック"/>
      <family val="3"/>
      <charset val="128"/>
    </font>
    <font>
      <b/>
      <sz val="9"/>
      <color indexed="81"/>
      <name val="ＭＳ Ｐゴシック"/>
      <family val="3"/>
      <charset val="128"/>
    </font>
    <font>
      <sz val="10"/>
      <color indexed="10"/>
      <name val="ＭＳ Ｐゴシック"/>
      <family val="3"/>
      <charset val="128"/>
    </font>
  </fonts>
  <fills count="17">
    <fill>
      <patternFill patternType="none"/>
    </fill>
    <fill>
      <patternFill patternType="gray125"/>
    </fill>
    <fill>
      <patternFill patternType="solid">
        <fgColor indexed="45"/>
        <bgColor indexed="64"/>
      </patternFill>
    </fill>
    <fill>
      <patternFill patternType="solid">
        <fgColor indexed="46"/>
        <bgColor indexed="64"/>
      </patternFill>
    </fill>
    <fill>
      <patternFill patternType="solid">
        <fgColor indexed="48"/>
        <bgColor indexed="64"/>
      </patternFill>
    </fill>
    <fill>
      <patternFill patternType="solid">
        <fgColor indexed="50"/>
        <bgColor indexed="64"/>
      </patternFill>
    </fill>
    <fill>
      <patternFill patternType="solid">
        <fgColor indexed="40"/>
        <bgColor indexed="64"/>
      </patternFill>
    </fill>
    <fill>
      <patternFill patternType="solid">
        <fgColor indexed="15"/>
        <bgColor indexed="64"/>
      </patternFill>
    </fill>
    <fill>
      <patternFill patternType="solid">
        <fgColor indexed="57"/>
        <bgColor indexed="64"/>
      </patternFill>
    </fill>
    <fill>
      <patternFill patternType="solid">
        <fgColor indexed="13"/>
        <bgColor indexed="64"/>
      </patternFill>
    </fill>
    <fill>
      <patternFill patternType="solid">
        <fgColor indexed="10"/>
        <bgColor indexed="64"/>
      </patternFill>
    </fill>
    <fill>
      <patternFill patternType="solid">
        <fgColor indexed="53"/>
        <bgColor indexed="64"/>
      </patternFill>
    </fill>
    <fill>
      <patternFill patternType="solid">
        <fgColor indexed="51"/>
        <bgColor indexed="64"/>
      </patternFill>
    </fill>
    <fill>
      <patternFill patternType="solid">
        <fgColor indexed="52"/>
        <bgColor indexed="64"/>
      </patternFill>
    </fill>
    <fill>
      <patternFill patternType="solid">
        <fgColor indexed="44"/>
        <bgColor indexed="64"/>
      </patternFill>
    </fill>
    <fill>
      <patternFill patternType="solid">
        <fgColor indexed="47"/>
        <bgColor indexed="64"/>
      </patternFill>
    </fill>
    <fill>
      <patternFill patternType="solid">
        <fgColor indexed="43"/>
        <bgColor indexed="64"/>
      </patternFill>
    </fill>
  </fills>
  <borders count="52">
    <border>
      <left/>
      <right/>
      <top/>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right/>
      <top/>
      <bottom style="hair">
        <color indexed="64"/>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s>
  <cellStyleXfs count="1">
    <xf numFmtId="0" fontId="0" fillId="0" borderId="0"/>
  </cellStyleXfs>
  <cellXfs count="248">
    <xf numFmtId="0" fontId="0" fillId="0" borderId="0" xfId="0"/>
    <xf numFmtId="0" fontId="5" fillId="0" borderId="0" xfId="0" applyFont="1" applyBorder="1" applyAlignment="1" applyProtection="1">
      <alignment horizontal="center" vertical="center" shrinkToFit="1"/>
    </xf>
    <xf numFmtId="0" fontId="5" fillId="0" borderId="0" xfId="0" applyFont="1" applyAlignment="1" applyProtection="1">
      <alignment horizontal="center" vertical="center"/>
    </xf>
    <xf numFmtId="0" fontId="10" fillId="0" borderId="0" xfId="0" applyFont="1" applyBorder="1" applyAlignment="1" applyProtection="1">
      <alignment horizontal="center" vertical="center"/>
    </xf>
    <xf numFmtId="177" fontId="8" fillId="0" borderId="0" xfId="0" applyNumberFormat="1" applyFont="1" applyFill="1" applyBorder="1" applyAlignment="1" applyProtection="1">
      <alignment horizontal="center" vertical="center" shrinkToFit="1"/>
    </xf>
    <xf numFmtId="177" fontId="11" fillId="0" borderId="1" xfId="0" applyNumberFormat="1" applyFont="1" applyFill="1" applyBorder="1" applyAlignment="1" applyProtection="1">
      <alignment horizontal="center" vertical="center" shrinkToFit="1"/>
      <protection locked="0"/>
    </xf>
    <xf numFmtId="177" fontId="11" fillId="0" borderId="2" xfId="0" applyNumberFormat="1" applyFont="1" applyFill="1" applyBorder="1" applyAlignment="1" applyProtection="1">
      <alignment horizontal="center" vertical="center" shrinkToFit="1"/>
      <protection locked="0"/>
    </xf>
    <xf numFmtId="177" fontId="11" fillId="0" borderId="3" xfId="0" applyNumberFormat="1" applyFont="1" applyFill="1" applyBorder="1" applyAlignment="1" applyProtection="1">
      <alignment horizontal="center" vertical="center" shrinkToFit="1"/>
    </xf>
    <xf numFmtId="0" fontId="5" fillId="0" borderId="0" xfId="0" applyFont="1" applyBorder="1" applyAlignment="1" applyProtection="1">
      <alignment horizontal="left" vertical="center"/>
    </xf>
    <xf numFmtId="0" fontId="5" fillId="0" borderId="0" xfId="0" applyFont="1" applyBorder="1" applyAlignment="1" applyProtection="1">
      <alignment horizontal="right" vertical="center"/>
    </xf>
    <xf numFmtId="177" fontId="11" fillId="0" borderId="4" xfId="0" applyNumberFormat="1" applyFont="1" applyFill="1" applyBorder="1" applyAlignment="1" applyProtection="1">
      <alignment horizontal="center" vertical="center" shrinkToFit="1"/>
    </xf>
    <xf numFmtId="177" fontId="6" fillId="0" borderId="5" xfId="0" applyNumberFormat="1" applyFont="1" applyFill="1" applyBorder="1" applyAlignment="1" applyProtection="1">
      <alignment horizontal="center" vertical="center"/>
    </xf>
    <xf numFmtId="177" fontId="6" fillId="0" borderId="6" xfId="0" applyNumberFormat="1" applyFont="1" applyFill="1" applyBorder="1" applyAlignment="1" applyProtection="1">
      <alignment horizontal="center" vertical="center"/>
    </xf>
    <xf numFmtId="179" fontId="11" fillId="0" borderId="2" xfId="0" applyNumberFormat="1" applyFont="1" applyFill="1" applyBorder="1" applyAlignment="1" applyProtection="1">
      <alignment horizontal="right" vertical="center" shrinkToFit="1"/>
      <protection locked="0"/>
    </xf>
    <xf numFmtId="179" fontId="11" fillId="0" borderId="1" xfId="0" applyNumberFormat="1" applyFont="1" applyFill="1" applyBorder="1" applyAlignment="1" applyProtection="1">
      <alignment horizontal="right" vertical="center" shrinkToFit="1"/>
      <protection locked="0"/>
    </xf>
    <xf numFmtId="0" fontId="5" fillId="0" borderId="0" xfId="0" applyFont="1" applyBorder="1" applyAlignment="1" applyProtection="1">
      <alignment horizontal="center" vertical="center"/>
    </xf>
    <xf numFmtId="0" fontId="5" fillId="0" borderId="0" xfId="0" applyFont="1" applyAlignment="1" applyProtection="1">
      <alignment vertical="center"/>
    </xf>
    <xf numFmtId="177" fontId="11" fillId="0" borderId="7" xfId="0" applyNumberFormat="1" applyFont="1" applyFill="1" applyBorder="1" applyAlignment="1" applyProtection="1">
      <alignment horizontal="center" vertical="center" shrinkToFit="1"/>
    </xf>
    <xf numFmtId="179" fontId="11" fillId="0" borderId="2" xfId="0" applyNumberFormat="1" applyFont="1" applyFill="1" applyBorder="1" applyAlignment="1" applyProtection="1">
      <alignment vertical="center" shrinkToFit="1"/>
      <protection locked="0"/>
    </xf>
    <xf numFmtId="177" fontId="11" fillId="0" borderId="8" xfId="0" applyNumberFormat="1" applyFont="1" applyFill="1" applyBorder="1" applyAlignment="1" applyProtection="1">
      <alignment horizontal="center" vertical="center" shrinkToFit="1"/>
    </xf>
    <xf numFmtId="179" fontId="11" fillId="0" borderId="1" xfId="0" applyNumberFormat="1" applyFont="1" applyFill="1" applyBorder="1" applyAlignment="1" applyProtection="1">
      <alignment vertical="center" shrinkToFit="1"/>
      <protection locked="0"/>
    </xf>
    <xf numFmtId="0" fontId="0" fillId="0" borderId="0" xfId="0" applyBorder="1" applyAlignment="1" applyProtection="1">
      <alignment vertical="center"/>
    </xf>
    <xf numFmtId="0" fontId="11" fillId="0" borderId="0" xfId="0" applyFont="1" applyBorder="1" applyAlignment="1" applyProtection="1">
      <alignment vertical="center"/>
    </xf>
    <xf numFmtId="0" fontId="5" fillId="0" borderId="0" xfId="0" applyFont="1" applyBorder="1" applyAlignment="1" applyProtection="1">
      <alignment vertical="center"/>
    </xf>
    <xf numFmtId="178" fontId="10" fillId="0" borderId="0" xfId="0" applyNumberFormat="1" applyFont="1" applyBorder="1" applyAlignment="1" applyProtection="1">
      <alignment horizontal="right" vertical="center"/>
    </xf>
    <xf numFmtId="178" fontId="0" fillId="0" borderId="0" xfId="0" applyNumberFormat="1" applyBorder="1" applyAlignment="1" applyProtection="1">
      <alignment vertical="center"/>
    </xf>
    <xf numFmtId="0" fontId="0" fillId="0" borderId="0" xfId="0" applyAlignment="1" applyProtection="1">
      <alignment vertical="center"/>
    </xf>
    <xf numFmtId="0" fontId="5" fillId="0" borderId="9" xfId="0" applyFont="1" applyBorder="1" applyAlignment="1" applyProtection="1">
      <alignment horizontal="left" vertical="center"/>
    </xf>
    <xf numFmtId="0" fontId="8" fillId="0" borderId="0" xfId="0" applyFont="1" applyAlignment="1" applyProtection="1">
      <alignment horizontal="center" vertical="center"/>
    </xf>
    <xf numFmtId="0" fontId="7" fillId="0" borderId="0" xfId="0" applyFont="1" applyAlignment="1" applyProtection="1">
      <alignment vertical="center"/>
    </xf>
    <xf numFmtId="176" fontId="4" fillId="0" borderId="0" xfId="0" applyNumberFormat="1" applyFont="1" applyAlignment="1" applyProtection="1">
      <alignment horizontal="center" vertical="center"/>
    </xf>
    <xf numFmtId="14" fontId="0" fillId="0" borderId="0" xfId="0" applyNumberFormat="1" applyAlignment="1" applyProtection="1">
      <alignment vertical="center"/>
    </xf>
    <xf numFmtId="177" fontId="8" fillId="0" borderId="0" xfId="0" applyNumberFormat="1" applyFont="1" applyFill="1" applyBorder="1" applyAlignment="1" applyProtection="1">
      <alignment horizontal="center" vertical="center"/>
    </xf>
    <xf numFmtId="0" fontId="5" fillId="0" borderId="0" xfId="0" applyFont="1" applyAlignment="1" applyProtection="1">
      <alignment horizontal="right" vertical="center"/>
    </xf>
    <xf numFmtId="0" fontId="5" fillId="0" borderId="0" xfId="0" applyFont="1" applyAlignment="1" applyProtection="1">
      <alignment horizontal="left" vertical="center"/>
    </xf>
    <xf numFmtId="0" fontId="5" fillId="2" borderId="10" xfId="0" applyFont="1" applyFill="1" applyBorder="1" applyAlignment="1" applyProtection="1">
      <alignment horizontal="center" vertical="center" shrinkToFit="1"/>
    </xf>
    <xf numFmtId="0" fontId="5" fillId="3" borderId="10" xfId="0" applyFont="1" applyFill="1" applyBorder="1" applyAlignment="1" applyProtection="1">
      <alignment horizontal="center" vertical="center" shrinkToFit="1"/>
    </xf>
    <xf numFmtId="0" fontId="5" fillId="4" borderId="10" xfId="0" applyFont="1" applyFill="1" applyBorder="1" applyAlignment="1" applyProtection="1">
      <alignment horizontal="center" vertical="center" shrinkToFit="1"/>
    </xf>
    <xf numFmtId="0" fontId="5" fillId="5" borderId="10" xfId="0" applyFont="1" applyFill="1" applyBorder="1" applyAlignment="1" applyProtection="1">
      <alignment horizontal="center" vertical="center" shrinkToFit="1"/>
    </xf>
    <xf numFmtId="0" fontId="5" fillId="6" borderId="10" xfId="0" applyFont="1" applyFill="1" applyBorder="1" applyAlignment="1" applyProtection="1">
      <alignment horizontal="center" vertical="center" shrinkToFit="1"/>
    </xf>
    <xf numFmtId="0" fontId="5" fillId="6" borderId="0" xfId="0" applyFont="1" applyFill="1" applyBorder="1" applyAlignment="1" applyProtection="1">
      <alignment horizontal="center" vertical="center" shrinkToFit="1"/>
    </xf>
    <xf numFmtId="0" fontId="5" fillId="7" borderId="10" xfId="0" applyFont="1" applyFill="1" applyBorder="1" applyAlignment="1" applyProtection="1">
      <alignment horizontal="center" vertical="center" shrinkToFit="1"/>
    </xf>
    <xf numFmtId="0" fontId="5" fillId="8" borderId="10" xfId="0" applyFont="1" applyFill="1" applyBorder="1" applyAlignment="1" applyProtection="1">
      <alignment horizontal="center" vertical="center" shrinkToFit="1"/>
    </xf>
    <xf numFmtId="0" fontId="5" fillId="8" borderId="0" xfId="0" applyFont="1" applyFill="1" applyBorder="1" applyAlignment="1" applyProtection="1">
      <alignment horizontal="center" vertical="center" shrinkToFit="1"/>
    </xf>
    <xf numFmtId="0" fontId="5" fillId="9" borderId="0" xfId="0" applyFont="1" applyFill="1" applyBorder="1" applyAlignment="1" applyProtection="1">
      <alignment horizontal="center" vertical="center" shrinkToFit="1"/>
    </xf>
    <xf numFmtId="0" fontId="5" fillId="9" borderId="10" xfId="0" applyFont="1" applyFill="1" applyBorder="1" applyAlignment="1" applyProtection="1">
      <alignment horizontal="center" vertical="center" shrinkToFit="1"/>
    </xf>
    <xf numFmtId="0" fontId="5" fillId="2" borderId="0" xfId="0" applyFont="1" applyFill="1" applyBorder="1" applyAlignment="1" applyProtection="1">
      <alignment horizontal="center" vertical="center" shrinkToFit="1"/>
    </xf>
    <xf numFmtId="0" fontId="5" fillId="3" borderId="0" xfId="0" applyFont="1" applyFill="1" applyBorder="1" applyAlignment="1" applyProtection="1">
      <alignment horizontal="center" vertical="center" shrinkToFit="1"/>
    </xf>
    <xf numFmtId="0" fontId="5" fillId="4" borderId="0" xfId="0" applyFont="1" applyFill="1" applyBorder="1" applyAlignment="1" applyProtection="1">
      <alignment horizontal="center" vertical="center" shrinkToFit="1"/>
    </xf>
    <xf numFmtId="0" fontId="5" fillId="5" borderId="0" xfId="0" applyFont="1" applyFill="1" applyBorder="1" applyAlignment="1" applyProtection="1">
      <alignment horizontal="center" vertical="center" shrinkToFit="1"/>
    </xf>
    <xf numFmtId="0" fontId="5" fillId="7" borderId="0" xfId="0" applyFont="1" applyFill="1" applyBorder="1" applyAlignment="1" applyProtection="1">
      <alignment horizontal="center" vertical="center" shrinkToFit="1"/>
    </xf>
    <xf numFmtId="0" fontId="5" fillId="0" borderId="11"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1" xfId="0" applyFont="1" applyBorder="1" applyAlignment="1" applyProtection="1">
      <alignment horizontal="center" vertical="center"/>
    </xf>
    <xf numFmtId="0" fontId="15" fillId="0" borderId="0" xfId="0" applyFont="1" applyAlignment="1" applyProtection="1">
      <alignment horizontal="center" vertical="center"/>
    </xf>
    <xf numFmtId="0" fontId="5" fillId="5" borderId="13" xfId="0" applyFont="1" applyFill="1" applyBorder="1" applyAlignment="1" applyProtection="1">
      <alignment horizontal="center" vertical="center" shrinkToFit="1"/>
    </xf>
    <xf numFmtId="0" fontId="5" fillId="6" borderId="13" xfId="0" applyFont="1" applyFill="1" applyBorder="1" applyAlignment="1" applyProtection="1">
      <alignment horizontal="center" vertical="center" shrinkToFit="1"/>
    </xf>
    <xf numFmtId="0" fontId="5" fillId="8" borderId="13" xfId="0" applyFont="1" applyFill="1" applyBorder="1" applyAlignment="1" applyProtection="1">
      <alignment horizontal="center" vertical="center"/>
    </xf>
    <xf numFmtId="0" fontId="5" fillId="9" borderId="14" xfId="0" applyFont="1" applyFill="1" applyBorder="1" applyAlignment="1" applyProtection="1">
      <alignment horizontal="center" vertical="center" shrinkToFit="1"/>
    </xf>
    <xf numFmtId="0" fontId="5" fillId="0" borderId="0" xfId="0" applyFont="1" applyBorder="1" applyAlignment="1" applyProtection="1">
      <alignment vertical="center" shrinkToFit="1"/>
    </xf>
    <xf numFmtId="0" fontId="0" fillId="0" borderId="0" xfId="0" applyBorder="1" applyAlignment="1" applyProtection="1">
      <alignment horizontal="center" vertical="center"/>
    </xf>
    <xf numFmtId="0" fontId="11" fillId="0" borderId="0" xfId="0" applyFont="1" applyBorder="1" applyAlignment="1" applyProtection="1">
      <alignment vertical="center" shrinkToFit="1"/>
    </xf>
    <xf numFmtId="178" fontId="8" fillId="0" borderId="0" xfId="0" applyNumberFormat="1" applyFont="1" applyBorder="1" applyAlignment="1" applyProtection="1">
      <alignment horizontal="right" vertical="center" shrinkToFit="1"/>
    </xf>
    <xf numFmtId="0" fontId="11" fillId="0" borderId="0" xfId="0" applyFont="1" applyAlignment="1" applyProtection="1">
      <alignment vertical="center"/>
    </xf>
    <xf numFmtId="0" fontId="0" fillId="0" borderId="0" xfId="0" applyNumberFormat="1" applyBorder="1" applyAlignment="1" applyProtection="1">
      <alignment horizontal="center" vertical="center"/>
    </xf>
    <xf numFmtId="49" fontId="10" fillId="0" borderId="0" xfId="0" applyNumberFormat="1" applyFont="1" applyBorder="1" applyAlignment="1" applyProtection="1">
      <alignment horizontal="center" vertical="center"/>
    </xf>
    <xf numFmtId="178" fontId="6" fillId="0" borderId="0" xfId="0" applyNumberFormat="1" applyFont="1" applyBorder="1" applyAlignment="1" applyProtection="1">
      <alignment horizontal="center" vertical="center" shrinkToFit="1"/>
    </xf>
    <xf numFmtId="178" fontId="6" fillId="0" borderId="0" xfId="0" applyNumberFormat="1" applyFont="1" applyBorder="1" applyAlignment="1" applyProtection="1">
      <alignment horizontal="center" vertical="center"/>
    </xf>
    <xf numFmtId="178" fontId="10" fillId="0" borderId="0" xfId="0" applyNumberFormat="1" applyFont="1" applyBorder="1" applyAlignment="1" applyProtection="1">
      <alignment vertical="center"/>
    </xf>
    <xf numFmtId="0" fontId="10" fillId="0" borderId="0" xfId="0" applyFont="1" applyBorder="1" applyAlignment="1" applyProtection="1">
      <alignment horizontal="righ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0" fillId="0" borderId="15" xfId="0" applyBorder="1" applyAlignment="1" applyProtection="1">
      <alignment vertical="center"/>
    </xf>
    <xf numFmtId="0" fontId="5" fillId="0" borderId="16" xfId="0" applyFont="1" applyBorder="1" applyAlignment="1" applyProtection="1">
      <alignment horizontal="center" vertical="center"/>
      <protection locked="0"/>
    </xf>
    <xf numFmtId="177" fontId="9" fillId="0" borderId="17" xfId="0" applyNumberFormat="1" applyFont="1" applyFill="1" applyBorder="1" applyAlignment="1" applyProtection="1">
      <alignment horizontal="center" vertical="center" shrinkToFit="1"/>
    </xf>
    <xf numFmtId="0" fontId="5" fillId="0" borderId="18" xfId="0" applyFont="1" applyBorder="1" applyAlignment="1" applyProtection="1">
      <alignment horizontal="center" vertical="center"/>
    </xf>
    <xf numFmtId="0" fontId="5" fillId="0" borderId="19" xfId="0" applyFont="1" applyBorder="1" applyAlignment="1" applyProtection="1">
      <alignment horizontal="center" vertical="center"/>
    </xf>
    <xf numFmtId="177" fontId="11" fillId="0" borderId="19" xfId="0" applyNumberFormat="1" applyFont="1" applyFill="1" applyBorder="1" applyAlignment="1" applyProtection="1">
      <alignment horizontal="center" vertical="center" shrinkToFit="1"/>
      <protection locked="0"/>
    </xf>
    <xf numFmtId="177" fontId="6" fillId="0" borderId="20" xfId="0" applyNumberFormat="1" applyFont="1" applyFill="1" applyBorder="1" applyAlignment="1" applyProtection="1">
      <alignment horizontal="center" vertical="center"/>
    </xf>
    <xf numFmtId="177" fontId="11" fillId="0" borderId="21" xfId="0" applyNumberFormat="1" applyFont="1" applyFill="1" applyBorder="1" applyAlignment="1" applyProtection="1">
      <alignment horizontal="center" vertical="center" shrinkToFit="1"/>
    </xf>
    <xf numFmtId="179" fontId="11" fillId="0" borderId="19" xfId="0" applyNumberFormat="1" applyFont="1" applyFill="1" applyBorder="1" applyAlignment="1" applyProtection="1">
      <alignment horizontal="right" vertical="center" shrinkToFit="1"/>
      <protection locked="0"/>
    </xf>
    <xf numFmtId="177" fontId="11" fillId="0" borderId="22" xfId="0" applyNumberFormat="1" applyFont="1" applyFill="1" applyBorder="1" applyAlignment="1" applyProtection="1">
      <alignment horizontal="center" vertical="center" shrinkToFit="1"/>
    </xf>
    <xf numFmtId="179" fontId="11" fillId="0" borderId="19" xfId="0" applyNumberFormat="1" applyFont="1" applyFill="1" applyBorder="1" applyAlignment="1" applyProtection="1">
      <alignment vertical="center" shrinkToFit="1"/>
      <protection locked="0"/>
    </xf>
    <xf numFmtId="0" fontId="5" fillId="0" borderId="23" xfId="0" applyFont="1" applyBorder="1" applyAlignment="1" applyProtection="1">
      <alignment vertical="center"/>
    </xf>
    <xf numFmtId="0" fontId="5" fillId="0" borderId="24" xfId="0" applyFont="1" applyBorder="1" applyAlignment="1" applyProtection="1">
      <alignment vertical="center"/>
    </xf>
    <xf numFmtId="20" fontId="5" fillId="0" borderId="24" xfId="0" applyNumberFormat="1" applyFont="1" applyBorder="1" applyAlignment="1" applyProtection="1">
      <alignment vertical="center"/>
    </xf>
    <xf numFmtId="20" fontId="5" fillId="0" borderId="25" xfId="0" applyNumberFormat="1" applyFont="1" applyBorder="1" applyAlignment="1" applyProtection="1">
      <alignment vertical="center"/>
    </xf>
    <xf numFmtId="177" fontId="11" fillId="0" borderId="26" xfId="0" applyNumberFormat="1" applyFont="1" applyFill="1" applyBorder="1" applyAlignment="1" applyProtection="1">
      <alignment horizontal="center" vertical="center" shrinkToFit="1"/>
    </xf>
    <xf numFmtId="177" fontId="11" fillId="0" borderId="27" xfId="0" applyNumberFormat="1" applyFont="1" applyFill="1" applyBorder="1" applyAlignment="1" applyProtection="1">
      <alignment horizontal="center" vertical="center" shrinkToFit="1"/>
    </xf>
    <xf numFmtId="20" fontId="5" fillId="0" borderId="28" xfId="0" applyNumberFormat="1" applyFont="1" applyBorder="1" applyAlignment="1" applyProtection="1">
      <alignment vertical="center"/>
    </xf>
    <xf numFmtId="0" fontId="2" fillId="0" borderId="0" xfId="0" applyFont="1" applyAlignment="1" applyProtection="1">
      <alignment vertical="center"/>
    </xf>
    <xf numFmtId="0" fontId="13" fillId="10" borderId="0" xfId="0" applyFont="1" applyFill="1" applyAlignment="1" applyProtection="1">
      <alignment vertical="center"/>
    </xf>
    <xf numFmtId="0" fontId="5" fillId="10" borderId="0" xfId="0" applyFont="1" applyFill="1" applyAlignment="1" applyProtection="1">
      <alignment vertical="center"/>
    </xf>
    <xf numFmtId="0" fontId="5" fillId="11" borderId="0" xfId="0" applyFont="1" applyFill="1" applyAlignment="1" applyProtection="1">
      <alignment vertical="center"/>
    </xf>
    <xf numFmtId="0" fontId="5" fillId="12" borderId="0" xfId="0" applyFont="1" applyFill="1" applyAlignment="1" applyProtection="1">
      <alignment vertical="center"/>
    </xf>
    <xf numFmtId="0" fontId="0" fillId="0" borderId="0" xfId="0" applyAlignment="1" applyProtection="1">
      <alignment vertical="center" shrinkToFit="1"/>
    </xf>
    <xf numFmtId="0" fontId="0" fillId="0" borderId="0" xfId="0" applyAlignment="1" applyProtection="1">
      <alignment horizontal="center" vertical="center" shrinkToFit="1"/>
    </xf>
    <xf numFmtId="0" fontId="0" fillId="2" borderId="0" xfId="0" applyFill="1" applyAlignment="1" applyProtection="1">
      <alignment vertical="center" shrinkToFit="1"/>
    </xf>
    <xf numFmtId="0" fontId="0" fillId="3" borderId="0" xfId="0" applyFill="1" applyAlignment="1" applyProtection="1">
      <alignment vertical="center" shrinkToFit="1"/>
    </xf>
    <xf numFmtId="0" fontId="0" fillId="4" borderId="0" xfId="0" applyFill="1" applyAlignment="1" applyProtection="1">
      <alignment vertical="center" shrinkToFit="1"/>
    </xf>
    <xf numFmtId="0" fontId="0" fillId="5" borderId="0" xfId="0" applyFill="1" applyAlignment="1" applyProtection="1">
      <alignment vertical="center" shrinkToFit="1"/>
    </xf>
    <xf numFmtId="0" fontId="0" fillId="13" borderId="0" xfId="0" applyFill="1" applyAlignment="1" applyProtection="1">
      <alignment vertical="center" shrinkToFit="1"/>
    </xf>
    <xf numFmtId="0" fontId="0" fillId="6" borderId="0" xfId="0" applyFill="1" applyAlignment="1" applyProtection="1">
      <alignment vertical="center" shrinkToFit="1"/>
    </xf>
    <xf numFmtId="0" fontId="0" fillId="7" borderId="0" xfId="0" applyFill="1" applyAlignment="1" applyProtection="1">
      <alignment vertical="center" shrinkToFit="1"/>
    </xf>
    <xf numFmtId="0" fontId="0" fillId="8" borderId="0" xfId="0" applyFill="1" applyAlignment="1" applyProtection="1">
      <alignment vertical="center" shrinkToFit="1"/>
    </xf>
    <xf numFmtId="0" fontId="0" fillId="14" borderId="0" xfId="0" applyFill="1" applyAlignment="1" applyProtection="1">
      <alignment vertical="center" shrinkToFit="1"/>
    </xf>
    <xf numFmtId="0" fontId="0" fillId="14" borderId="10" xfId="0" applyFill="1" applyBorder="1" applyAlignment="1" applyProtection="1">
      <alignment vertical="center" shrinkToFit="1"/>
    </xf>
    <xf numFmtId="0" fontId="0" fillId="15" borderId="0" xfId="0" applyFill="1" applyAlignment="1" applyProtection="1">
      <alignment horizontal="center" vertical="center" shrinkToFit="1"/>
    </xf>
    <xf numFmtId="0" fontId="0" fillId="5" borderId="0" xfId="0" applyFill="1" applyAlignment="1" applyProtection="1">
      <alignment horizontal="center" vertical="center" shrinkToFit="1"/>
    </xf>
    <xf numFmtId="0" fontId="0" fillId="2" borderId="0" xfId="0" applyFill="1" applyAlignment="1" applyProtection="1">
      <alignment horizontal="center" vertical="center" shrinkToFit="1"/>
    </xf>
    <xf numFmtId="0" fontId="0" fillId="3" borderId="0" xfId="0" applyFill="1" applyAlignment="1" applyProtection="1">
      <alignment horizontal="center" vertical="center" shrinkToFit="1"/>
    </xf>
    <xf numFmtId="0" fontId="0" fillId="4" borderId="0" xfId="0" applyFill="1" applyAlignment="1" applyProtection="1">
      <alignment horizontal="center" vertical="center" shrinkToFit="1"/>
    </xf>
    <xf numFmtId="0" fontId="0" fillId="13" borderId="0" xfId="0" applyFill="1" applyAlignment="1" applyProtection="1">
      <alignment horizontal="center" vertical="center" shrinkToFit="1"/>
    </xf>
    <xf numFmtId="0" fontId="0" fillId="6" borderId="0" xfId="0" applyFill="1" applyAlignment="1" applyProtection="1">
      <alignment horizontal="center" vertical="center" shrinkToFit="1"/>
    </xf>
    <xf numFmtId="0" fontId="0" fillId="7" borderId="0" xfId="0" applyFill="1" applyAlignment="1" applyProtection="1">
      <alignment horizontal="center" vertical="center" shrinkToFit="1"/>
    </xf>
    <xf numFmtId="0" fontId="0" fillId="8" borderId="0" xfId="0" applyFill="1" applyAlignment="1" applyProtection="1">
      <alignment horizontal="center" vertical="center" shrinkToFit="1"/>
    </xf>
    <xf numFmtId="0" fontId="0" fillId="14" borderId="0" xfId="0" applyFill="1" applyAlignment="1" applyProtection="1">
      <alignment horizontal="center" vertical="center" shrinkToFit="1"/>
    </xf>
    <xf numFmtId="0" fontId="0" fillId="0" borderId="0" xfId="0" applyNumberFormat="1" applyAlignment="1" applyProtection="1">
      <alignment vertical="center"/>
    </xf>
    <xf numFmtId="177" fontId="0" fillId="0" borderId="0" xfId="0" applyNumberFormat="1" applyAlignment="1" applyProtection="1">
      <alignment vertical="center"/>
    </xf>
    <xf numFmtId="179" fontId="0" fillId="0" borderId="0" xfId="0" applyNumberFormat="1" applyAlignment="1" applyProtection="1">
      <alignment vertical="center"/>
    </xf>
    <xf numFmtId="0" fontId="0" fillId="5" borderId="10" xfId="0" applyFill="1" applyBorder="1" applyAlignment="1" applyProtection="1">
      <alignment vertical="center"/>
    </xf>
    <xf numFmtId="177" fontId="0" fillId="5" borderId="10" xfId="0" applyNumberFormat="1" applyFill="1" applyBorder="1" applyAlignment="1" applyProtection="1">
      <alignment vertical="center"/>
    </xf>
    <xf numFmtId="0" fontId="0" fillId="13" borderId="10" xfId="0" applyFill="1" applyBorder="1" applyAlignment="1" applyProtection="1">
      <alignment vertical="center"/>
    </xf>
    <xf numFmtId="177" fontId="0" fillId="13" borderId="10" xfId="0" applyNumberFormat="1" applyFill="1" applyBorder="1" applyAlignment="1" applyProtection="1">
      <alignment vertical="center"/>
    </xf>
    <xf numFmtId="0" fontId="0" fillId="6" borderId="10" xfId="0" applyFill="1" applyBorder="1" applyAlignment="1" applyProtection="1">
      <alignment vertical="center"/>
    </xf>
    <xf numFmtId="177" fontId="0" fillId="6" borderId="10" xfId="0" applyNumberFormat="1" applyFill="1" applyBorder="1" applyAlignment="1" applyProtection="1">
      <alignment vertical="center"/>
    </xf>
    <xf numFmtId="0" fontId="0" fillId="8" borderId="10" xfId="0" applyFill="1" applyBorder="1" applyAlignment="1" applyProtection="1">
      <alignment vertical="center"/>
    </xf>
    <xf numFmtId="177" fontId="0" fillId="8" borderId="10" xfId="0" applyNumberFormat="1" applyFill="1" applyBorder="1" applyAlignment="1" applyProtection="1">
      <alignment vertical="center"/>
    </xf>
    <xf numFmtId="0" fontId="0" fillId="0" borderId="29" xfId="0" applyNumberFormat="1" applyBorder="1" applyAlignment="1" applyProtection="1">
      <alignment vertical="center"/>
    </xf>
    <xf numFmtId="0" fontId="0" fillId="9" borderId="30" xfId="0" applyNumberFormat="1" applyFill="1" applyBorder="1" applyAlignment="1" applyProtection="1">
      <alignment vertical="center"/>
    </xf>
    <xf numFmtId="0" fontId="0" fillId="9" borderId="31" xfId="0" applyNumberFormat="1" applyFill="1" applyBorder="1" applyAlignment="1" applyProtection="1">
      <alignment vertical="center"/>
    </xf>
    <xf numFmtId="0" fontId="0" fillId="9" borderId="32" xfId="0" applyNumberFormat="1" applyFill="1" applyBorder="1" applyAlignment="1" applyProtection="1">
      <alignment vertical="center"/>
    </xf>
    <xf numFmtId="177" fontId="0" fillId="9" borderId="30" xfId="0" applyNumberFormat="1" applyFill="1" applyBorder="1" applyAlignment="1" applyProtection="1">
      <alignment vertical="center"/>
    </xf>
    <xf numFmtId="0" fontId="0" fillId="14" borderId="10" xfId="0" applyFill="1" applyBorder="1" applyAlignment="1" applyProtection="1">
      <alignment vertical="center"/>
    </xf>
    <xf numFmtId="0" fontId="0" fillId="14" borderId="10" xfId="0" applyNumberFormat="1" applyFill="1" applyBorder="1" applyAlignment="1" applyProtection="1">
      <alignment vertical="center"/>
    </xf>
    <xf numFmtId="177" fontId="0" fillId="14" borderId="10" xfId="0" applyNumberFormat="1" applyFill="1" applyBorder="1" applyAlignment="1" applyProtection="1">
      <alignment vertical="center"/>
    </xf>
    <xf numFmtId="177" fontId="0" fillId="0" borderId="29" xfId="0" applyNumberFormat="1" applyBorder="1" applyAlignment="1" applyProtection="1">
      <alignment vertical="center"/>
    </xf>
    <xf numFmtId="177" fontId="0" fillId="13" borderId="30" xfId="0" applyNumberFormat="1" applyFill="1" applyBorder="1" applyAlignment="1" applyProtection="1">
      <alignment vertical="center"/>
    </xf>
    <xf numFmtId="0" fontId="0" fillId="6" borderId="33" xfId="0" applyFill="1" applyBorder="1" applyAlignment="1" applyProtection="1">
      <alignment vertical="center"/>
    </xf>
    <xf numFmtId="0" fontId="0" fillId="15" borderId="10" xfId="0" applyFill="1" applyBorder="1" applyAlignment="1" applyProtection="1">
      <alignment horizontal="right" vertical="center" shrinkToFit="1"/>
    </xf>
    <xf numFmtId="0" fontId="0" fillId="5" borderId="10" xfId="0" applyFill="1" applyBorder="1" applyAlignment="1" applyProtection="1">
      <alignment horizontal="right" vertical="center" shrinkToFit="1"/>
    </xf>
    <xf numFmtId="0" fontId="0" fillId="13" borderId="13" xfId="0" applyFill="1" applyBorder="1" applyAlignment="1" applyProtection="1">
      <alignment vertical="center" shrinkToFit="1"/>
    </xf>
    <xf numFmtId="0" fontId="0" fillId="9" borderId="34" xfId="0" applyFill="1" applyBorder="1" applyAlignment="1" applyProtection="1">
      <alignment vertical="center"/>
    </xf>
    <xf numFmtId="0" fontId="0" fillId="9" borderId="35" xfId="0" applyNumberFormat="1" applyFill="1" applyBorder="1" applyAlignment="1" applyProtection="1">
      <alignment vertical="center"/>
    </xf>
    <xf numFmtId="0" fontId="0" fillId="0" borderId="16" xfId="0" applyBorder="1" applyAlignment="1" applyProtection="1">
      <alignment vertical="center"/>
    </xf>
    <xf numFmtId="0" fontId="0" fillId="14" borderId="13" xfId="0" applyFill="1" applyBorder="1" applyAlignment="1" applyProtection="1">
      <alignment vertical="center" shrinkToFit="1"/>
    </xf>
    <xf numFmtId="0" fontId="0" fillId="13" borderId="34" xfId="0" applyFill="1" applyBorder="1" applyAlignment="1" applyProtection="1">
      <alignment vertical="center"/>
    </xf>
    <xf numFmtId="0" fontId="0" fillId="13" borderId="35" xfId="0" applyNumberFormat="1" applyFill="1" applyBorder="1" applyAlignment="1" applyProtection="1">
      <alignment vertical="center"/>
    </xf>
    <xf numFmtId="0" fontId="0" fillId="15" borderId="10" xfId="0" applyFill="1" applyBorder="1" applyAlignment="1" applyProtection="1">
      <alignment horizontal="center" vertical="center" shrinkToFit="1"/>
    </xf>
    <xf numFmtId="0" fontId="0" fillId="5" borderId="10" xfId="0" applyFill="1" applyBorder="1" applyAlignment="1" applyProtection="1">
      <alignment horizontal="center" vertical="center" shrinkToFit="1"/>
    </xf>
    <xf numFmtId="0" fontId="0" fillId="9" borderId="35" xfId="0" applyFill="1" applyBorder="1" applyAlignment="1" applyProtection="1">
      <alignment vertical="center"/>
    </xf>
    <xf numFmtId="0" fontId="0" fillId="13" borderId="35" xfId="0" applyFill="1" applyBorder="1" applyAlignment="1" applyProtection="1">
      <alignment vertical="center"/>
    </xf>
    <xf numFmtId="0" fontId="0" fillId="0" borderId="30" xfId="0" applyBorder="1" applyAlignment="1" applyProtection="1">
      <alignment vertical="center"/>
    </xf>
    <xf numFmtId="0" fontId="2" fillId="15" borderId="36" xfId="0" applyFont="1" applyFill="1" applyBorder="1" applyAlignment="1" applyProtection="1">
      <alignment vertical="center"/>
    </xf>
    <xf numFmtId="0" fontId="2" fillId="15" borderId="30" xfId="0" applyFont="1" applyFill="1" applyBorder="1" applyAlignment="1" applyProtection="1">
      <alignment vertical="center"/>
    </xf>
    <xf numFmtId="177" fontId="0" fillId="10" borderId="0" xfId="0" applyNumberFormat="1" applyFill="1" applyAlignment="1" applyProtection="1">
      <alignment vertical="center"/>
    </xf>
    <xf numFmtId="177" fontId="0" fillId="9" borderId="23" xfId="0" applyNumberFormat="1" applyFill="1" applyBorder="1" applyAlignment="1" applyProtection="1">
      <alignment vertical="center"/>
    </xf>
    <xf numFmtId="177" fontId="0" fillId="9" borderId="27" xfId="0" applyNumberFormat="1" applyFill="1" applyBorder="1" applyAlignment="1" applyProtection="1">
      <alignment vertical="center"/>
    </xf>
    <xf numFmtId="177" fontId="0" fillId="13" borderId="23" xfId="0" applyNumberFormat="1" applyFill="1" applyBorder="1" applyAlignment="1" applyProtection="1">
      <alignment vertical="center"/>
    </xf>
    <xf numFmtId="177" fontId="0" fillId="13" borderId="27" xfId="0" applyNumberFormat="1" applyFill="1" applyBorder="1" applyAlignment="1" applyProtection="1">
      <alignment vertical="center"/>
    </xf>
    <xf numFmtId="0" fontId="0" fillId="0" borderId="35" xfId="0" applyBorder="1" applyAlignment="1" applyProtection="1">
      <alignment vertical="center"/>
    </xf>
    <xf numFmtId="0" fontId="2" fillId="15" borderId="34" xfId="0" applyFont="1" applyFill="1" applyBorder="1" applyAlignment="1" applyProtection="1">
      <alignment vertical="center"/>
    </xf>
    <xf numFmtId="0" fontId="2" fillId="15" borderId="35" xfId="0" applyFont="1" applyFill="1" applyBorder="1" applyAlignment="1" applyProtection="1">
      <alignment vertical="center"/>
    </xf>
    <xf numFmtId="0" fontId="7" fillId="15" borderId="23" xfId="0" applyFont="1" applyFill="1" applyBorder="1" applyAlignment="1" applyProtection="1">
      <alignment vertical="center"/>
    </xf>
    <xf numFmtId="0" fontId="7" fillId="15" borderId="27" xfId="0" applyFont="1" applyFill="1" applyBorder="1" applyAlignment="1" applyProtection="1">
      <alignment vertical="center"/>
    </xf>
    <xf numFmtId="0" fontId="0" fillId="3" borderId="27" xfId="0" applyFill="1" applyBorder="1" applyAlignment="1" applyProtection="1">
      <alignment vertical="center"/>
    </xf>
    <xf numFmtId="0" fontId="5" fillId="14" borderId="13" xfId="0" applyFont="1" applyFill="1" applyBorder="1" applyAlignment="1" applyProtection="1">
      <alignment horizontal="center" vertical="center" shrinkToFit="1"/>
    </xf>
    <xf numFmtId="0" fontId="1" fillId="0" borderId="0" xfId="0" applyFont="1" applyBorder="1" applyAlignment="1" applyProtection="1">
      <alignment horizontal="center" vertical="center"/>
    </xf>
    <xf numFmtId="0" fontId="11" fillId="0" borderId="0" xfId="0" applyFont="1" applyBorder="1" applyAlignment="1" applyProtection="1">
      <alignment horizontal="center" vertical="center"/>
      <protection locked="0"/>
    </xf>
    <xf numFmtId="0" fontId="11" fillId="0" borderId="0" xfId="0" applyNumberFormat="1" applyFont="1" applyFill="1" applyBorder="1" applyAlignment="1" applyProtection="1">
      <alignment horizontal="center" vertical="center"/>
      <protection locked="0"/>
    </xf>
    <xf numFmtId="177" fontId="6" fillId="0" borderId="5" xfId="0" applyNumberFormat="1" applyFont="1" applyFill="1" applyBorder="1" applyAlignment="1" applyProtection="1">
      <alignment horizontal="center" vertical="center"/>
      <protection locked="0"/>
    </xf>
    <xf numFmtId="177" fontId="6" fillId="0" borderId="6" xfId="0" applyNumberFormat="1" applyFont="1" applyFill="1" applyBorder="1" applyAlignment="1" applyProtection="1">
      <alignment horizontal="center" vertical="center"/>
      <protection locked="0"/>
    </xf>
    <xf numFmtId="177" fontId="6" fillId="0" borderId="20" xfId="0" applyNumberFormat="1" applyFont="1" applyFill="1" applyBorder="1" applyAlignment="1" applyProtection="1">
      <alignment horizontal="center" vertical="center"/>
      <protection locked="0"/>
    </xf>
    <xf numFmtId="177" fontId="6" fillId="0" borderId="5" xfId="0" applyNumberFormat="1" applyFont="1" applyFill="1" applyBorder="1" applyAlignment="1" applyProtection="1">
      <alignment vertical="center"/>
      <protection locked="0"/>
    </xf>
    <xf numFmtId="177" fontId="6" fillId="0" borderId="6" xfId="0" applyNumberFormat="1" applyFont="1" applyFill="1" applyBorder="1" applyAlignment="1" applyProtection="1">
      <alignment vertical="center"/>
      <protection locked="0"/>
    </xf>
    <xf numFmtId="177" fontId="6" fillId="0" borderId="20" xfId="0" applyNumberFormat="1" applyFont="1" applyFill="1" applyBorder="1" applyAlignment="1" applyProtection="1">
      <alignment vertical="center"/>
      <protection locked="0"/>
    </xf>
    <xf numFmtId="0" fontId="1" fillId="0" borderId="49" xfId="0" applyFont="1" applyBorder="1" applyAlignment="1" applyProtection="1">
      <alignment horizontal="center" vertical="center"/>
    </xf>
    <xf numFmtId="0" fontId="1" fillId="0" borderId="50" xfId="0" applyFont="1" applyBorder="1" applyAlignment="1" applyProtection="1">
      <alignment horizontal="center" vertical="center"/>
    </xf>
    <xf numFmtId="0" fontId="1" fillId="0" borderId="45" xfId="0" applyFont="1" applyBorder="1" applyAlignment="1" applyProtection="1">
      <alignment horizontal="center" vertical="center"/>
    </xf>
    <xf numFmtId="0" fontId="1" fillId="0" borderId="46" xfId="0" applyFont="1" applyBorder="1" applyAlignment="1" applyProtection="1">
      <alignment horizontal="center" vertical="center"/>
    </xf>
    <xf numFmtId="179" fontId="11" fillId="0" borderId="24" xfId="0" applyNumberFormat="1" applyFont="1" applyFill="1" applyBorder="1" applyAlignment="1" applyProtection="1">
      <alignment horizontal="center" vertical="center" shrinkToFit="1"/>
    </xf>
    <xf numFmtId="179" fontId="11" fillId="0" borderId="25" xfId="0" applyNumberFormat="1" applyFont="1" applyFill="1" applyBorder="1" applyAlignment="1" applyProtection="1">
      <alignment horizontal="center" vertical="center" shrinkToFit="1"/>
    </xf>
    <xf numFmtId="177" fontId="11" fillId="0" borderId="24" xfId="0" applyNumberFormat="1" applyFont="1" applyFill="1" applyBorder="1" applyAlignment="1" applyProtection="1">
      <alignment horizontal="center" vertical="center" shrinkToFit="1"/>
    </xf>
    <xf numFmtId="177" fontId="11" fillId="0" borderId="25" xfId="0" applyNumberFormat="1" applyFont="1" applyFill="1" applyBorder="1" applyAlignment="1" applyProtection="1">
      <alignment horizontal="center" vertical="center" shrinkToFit="1"/>
    </xf>
    <xf numFmtId="0" fontId="8" fillId="0" borderId="0" xfId="0" applyFont="1" applyAlignment="1" applyProtection="1">
      <alignment horizontal="center" vertical="center"/>
    </xf>
    <xf numFmtId="176" fontId="4" fillId="0" borderId="0" xfId="0" applyNumberFormat="1" applyFont="1" applyAlignment="1" applyProtection="1">
      <alignment horizontal="center" vertical="center"/>
    </xf>
    <xf numFmtId="176" fontId="4" fillId="0" borderId="0" xfId="0" applyNumberFormat="1" applyFont="1" applyAlignment="1" applyProtection="1">
      <alignment horizontal="center" vertical="center"/>
      <protection locked="0"/>
    </xf>
    <xf numFmtId="0" fontId="5" fillId="0" borderId="51" xfId="0" applyFont="1" applyBorder="1" applyAlignment="1" applyProtection="1">
      <alignment horizontal="left" vertical="center" shrinkToFit="1"/>
    </xf>
    <xf numFmtId="0" fontId="5" fillId="0" borderId="37" xfId="0" applyFont="1" applyBorder="1" applyAlignment="1" applyProtection="1">
      <alignment horizontal="center" vertical="center" shrinkToFit="1"/>
    </xf>
    <xf numFmtId="0" fontId="6" fillId="0" borderId="37" xfId="0" applyFont="1" applyBorder="1" applyAlignment="1" applyProtection="1">
      <alignment horizontal="center" vertical="center"/>
      <protection locked="0"/>
    </xf>
    <xf numFmtId="0" fontId="5" fillId="0" borderId="51" xfId="0" applyFont="1" applyFill="1" applyBorder="1" applyAlignment="1" applyProtection="1">
      <alignment horizontal="left" vertical="center" shrinkToFit="1"/>
    </xf>
    <xf numFmtId="0" fontId="6" fillId="0" borderId="37" xfId="0" applyFont="1" applyFill="1" applyBorder="1" applyAlignment="1" applyProtection="1">
      <alignment horizontal="center" vertical="center"/>
      <protection locked="0"/>
    </xf>
    <xf numFmtId="0" fontId="0" fillId="0" borderId="0" xfId="0" applyAlignment="1" applyProtection="1">
      <alignment horizontal="center" vertical="center" shrinkToFit="1"/>
    </xf>
    <xf numFmtId="179" fontId="11" fillId="0" borderId="24" xfId="0" applyNumberFormat="1" applyFont="1" applyFill="1" applyBorder="1" applyAlignment="1" applyProtection="1">
      <alignment vertical="center" shrinkToFit="1"/>
    </xf>
    <xf numFmtId="179" fontId="11" fillId="0" borderId="25" xfId="0" applyNumberFormat="1" applyFont="1" applyFill="1" applyBorder="1" applyAlignment="1" applyProtection="1">
      <alignment vertical="center" shrinkToFit="1"/>
    </xf>
    <xf numFmtId="178" fontId="11" fillId="0" borderId="40" xfId="0" applyNumberFormat="1" applyFont="1" applyBorder="1" applyAlignment="1" applyProtection="1">
      <alignment horizontal="center" vertical="center"/>
    </xf>
    <xf numFmtId="178" fontId="11" fillId="0" borderId="41" xfId="0" applyNumberFormat="1" applyFont="1" applyBorder="1" applyAlignment="1" applyProtection="1">
      <alignment horizontal="center" vertical="center"/>
    </xf>
    <xf numFmtId="178" fontId="11" fillId="0" borderId="42" xfId="0" applyNumberFormat="1" applyFont="1" applyBorder="1" applyAlignment="1" applyProtection="1">
      <alignment horizontal="center" vertical="center"/>
    </xf>
    <xf numFmtId="178" fontId="11" fillId="0" borderId="43" xfId="0" applyNumberFormat="1" applyFont="1" applyBorder="1" applyAlignment="1" applyProtection="1">
      <alignment horizontal="center" vertical="center"/>
    </xf>
    <xf numFmtId="178" fontId="11" fillId="0" borderId="40" xfId="0" applyNumberFormat="1" applyFont="1" applyBorder="1" applyAlignment="1" applyProtection="1">
      <alignment horizontal="center" vertical="center"/>
      <protection locked="0"/>
    </xf>
    <xf numFmtId="178" fontId="11" fillId="0" borderId="41" xfId="0" applyNumberFormat="1" applyFont="1" applyBorder="1" applyAlignment="1" applyProtection="1">
      <alignment horizontal="center" vertical="center"/>
      <protection locked="0"/>
    </xf>
    <xf numFmtId="178" fontId="11" fillId="0" borderId="42" xfId="0" applyNumberFormat="1" applyFont="1" applyBorder="1" applyAlignment="1" applyProtection="1">
      <alignment horizontal="center" vertical="center"/>
      <protection locked="0"/>
    </xf>
    <xf numFmtId="178" fontId="11" fillId="0" borderId="43" xfId="0" applyNumberFormat="1" applyFont="1" applyBorder="1" applyAlignment="1" applyProtection="1">
      <alignment horizontal="center" vertical="center"/>
      <protection locked="0"/>
    </xf>
    <xf numFmtId="177" fontId="11" fillId="0" borderId="17" xfId="0" applyNumberFormat="1" applyFont="1" applyFill="1" applyBorder="1" applyAlignment="1" applyProtection="1">
      <alignment horizontal="center" vertical="center" shrinkToFit="1"/>
    </xf>
    <xf numFmtId="177" fontId="11" fillId="0" borderId="13" xfId="0" applyNumberFormat="1" applyFont="1" applyFill="1" applyBorder="1" applyAlignment="1" applyProtection="1">
      <alignment horizontal="center" vertical="center" shrinkToFit="1"/>
    </xf>
    <xf numFmtId="177" fontId="11" fillId="0" borderId="40" xfId="0" applyNumberFormat="1" applyFont="1" applyFill="1" applyBorder="1" applyAlignment="1" applyProtection="1">
      <alignment horizontal="center" vertical="center" shrinkToFit="1"/>
    </xf>
    <xf numFmtId="177" fontId="11" fillId="0" borderId="41" xfId="0" applyNumberFormat="1" applyFont="1" applyFill="1" applyBorder="1" applyAlignment="1" applyProtection="1">
      <alignment horizontal="center" vertical="center" shrinkToFit="1"/>
    </xf>
    <xf numFmtId="177" fontId="11" fillId="0" borderId="42" xfId="0" applyNumberFormat="1" applyFont="1" applyFill="1" applyBorder="1" applyAlignment="1" applyProtection="1">
      <alignment horizontal="center" vertical="center" shrinkToFit="1"/>
    </xf>
    <xf numFmtId="177" fontId="11" fillId="0" borderId="43" xfId="0" applyNumberFormat="1" applyFont="1" applyFill="1" applyBorder="1" applyAlignment="1" applyProtection="1">
      <alignment horizontal="center" vertical="center" shrinkToFit="1"/>
    </xf>
    <xf numFmtId="0" fontId="5" fillId="0" borderId="10" xfId="0" applyFont="1" applyBorder="1" applyAlignment="1" applyProtection="1">
      <alignment horizontal="center" vertical="center" shrinkToFit="1"/>
    </xf>
    <xf numFmtId="0" fontId="5" fillId="0" borderId="33" xfId="0" applyFont="1" applyBorder="1" applyAlignment="1" applyProtection="1">
      <alignment horizontal="center" vertical="center" shrinkToFit="1"/>
    </xf>
    <xf numFmtId="0" fontId="2" fillId="0" borderId="42" xfId="0" applyFont="1" applyBorder="1" applyAlignment="1" applyProtection="1">
      <alignment horizontal="center" vertical="center" shrinkToFit="1"/>
    </xf>
    <xf numFmtId="0" fontId="2" fillId="0" borderId="43" xfId="0" applyFont="1" applyBorder="1" applyAlignment="1" applyProtection="1">
      <alignment horizontal="center" vertical="center" shrinkToFit="1"/>
    </xf>
    <xf numFmtId="0" fontId="2" fillId="0" borderId="40" xfId="0" applyFont="1" applyBorder="1" applyAlignment="1" applyProtection="1">
      <alignment horizontal="center" vertical="center" shrinkToFit="1"/>
    </xf>
    <xf numFmtId="0" fontId="2" fillId="0" borderId="41" xfId="0" applyFont="1" applyBorder="1" applyAlignment="1" applyProtection="1">
      <alignment horizontal="center" vertical="center" shrinkToFit="1"/>
    </xf>
    <xf numFmtId="0" fontId="5" fillId="0" borderId="47" xfId="0" applyFont="1" applyBorder="1" applyAlignment="1" applyProtection="1">
      <alignment horizontal="center" vertical="center" shrinkToFit="1"/>
    </xf>
    <xf numFmtId="0" fontId="5" fillId="0" borderId="48" xfId="0" applyFont="1" applyBorder="1" applyAlignment="1" applyProtection="1">
      <alignment horizontal="center" vertical="center" shrinkToFit="1"/>
    </xf>
    <xf numFmtId="0" fontId="5" fillId="0" borderId="40" xfId="0" applyFont="1" applyBorder="1" applyAlignment="1" applyProtection="1">
      <alignment horizontal="center" vertical="center" shrinkToFit="1"/>
    </xf>
    <xf numFmtId="0" fontId="5" fillId="0" borderId="42" xfId="0" applyFont="1" applyBorder="1" applyAlignment="1" applyProtection="1">
      <alignment horizontal="center" vertical="center" shrinkToFit="1"/>
    </xf>
    <xf numFmtId="0" fontId="2" fillId="0" borderId="42" xfId="0" applyFont="1" applyBorder="1" applyAlignment="1" applyProtection="1">
      <alignment horizontal="center" vertical="center"/>
    </xf>
    <xf numFmtId="0" fontId="2" fillId="0" borderId="43"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41" xfId="0" applyFont="1" applyBorder="1" applyAlignment="1" applyProtection="1">
      <alignment horizontal="center" vertical="center"/>
    </xf>
    <xf numFmtId="0" fontId="0" fillId="0" borderId="37" xfId="0" applyBorder="1" applyAlignment="1" applyProtection="1">
      <alignment horizontal="center" vertical="center"/>
    </xf>
    <xf numFmtId="0" fontId="5" fillId="16" borderId="10" xfId="0" applyFont="1" applyFill="1" applyBorder="1" applyAlignment="1" applyProtection="1">
      <alignment horizontal="center" vertical="center" shrinkToFit="1"/>
    </xf>
    <xf numFmtId="0" fontId="5" fillId="16" borderId="38" xfId="0" applyFont="1" applyFill="1" applyBorder="1" applyAlignment="1" applyProtection="1">
      <alignment horizontal="center" vertical="center" shrinkToFit="1"/>
    </xf>
    <xf numFmtId="0" fontId="5" fillId="16" borderId="39" xfId="0" applyFont="1" applyFill="1" applyBorder="1" applyAlignment="1" applyProtection="1">
      <alignment horizontal="center" vertical="center" shrinkToFit="1"/>
    </xf>
    <xf numFmtId="0" fontId="0" fillId="0" borderId="34" xfId="0" applyBorder="1" applyAlignment="1" applyProtection="1">
      <alignment horizontal="center" vertical="center"/>
    </xf>
    <xf numFmtId="0" fontId="0" fillId="0" borderId="10" xfId="0" applyBorder="1" applyAlignment="1" applyProtection="1">
      <alignment horizontal="center" vertical="center"/>
    </xf>
    <xf numFmtId="0" fontId="0" fillId="3" borderId="23" xfId="0" applyFill="1" applyBorder="1" applyAlignment="1" applyProtection="1">
      <alignment horizontal="center" vertical="center"/>
    </xf>
    <xf numFmtId="0" fontId="0" fillId="3" borderId="26" xfId="0" applyFill="1" applyBorder="1" applyAlignment="1" applyProtection="1">
      <alignment horizontal="center" vertical="center"/>
    </xf>
    <xf numFmtId="0" fontId="4" fillId="0" borderId="0" xfId="0" applyFont="1" applyBorder="1" applyAlignment="1" applyProtection="1">
      <alignment horizontal="center" vertical="center"/>
    </xf>
    <xf numFmtId="0" fontId="0" fillId="0" borderId="0" xfId="0" applyBorder="1" applyAlignment="1" applyProtection="1">
      <alignment horizontal="center" vertical="center"/>
    </xf>
    <xf numFmtId="177" fontId="11" fillId="0" borderId="44" xfId="0" applyNumberFormat="1" applyFont="1" applyFill="1" applyBorder="1" applyAlignment="1" applyProtection="1">
      <alignment horizontal="center" vertical="center" shrinkToFit="1"/>
    </xf>
    <xf numFmtId="177" fontId="11" fillId="0" borderId="37" xfId="0" applyNumberFormat="1" applyFont="1" applyFill="1" applyBorder="1" applyAlignment="1" applyProtection="1">
      <alignment horizontal="center" vertical="center" shrinkToFit="1"/>
    </xf>
    <xf numFmtId="0" fontId="0" fillId="0" borderId="36" xfId="0" applyBorder="1" applyAlignment="1" applyProtection="1">
      <alignment horizontal="center" vertical="center"/>
    </xf>
    <xf numFmtId="0" fontId="0" fillId="0" borderId="32" xfId="0" applyBorder="1" applyAlignment="1" applyProtection="1">
      <alignment horizontal="center" vertical="center"/>
    </xf>
    <xf numFmtId="0" fontId="1" fillId="0" borderId="10" xfId="0" applyFont="1" applyBorder="1" applyAlignment="1" applyProtection="1">
      <alignment horizontal="center" vertical="center"/>
    </xf>
    <xf numFmtId="0" fontId="0" fillId="0" borderId="10" xfId="0" applyBorder="1" applyAlignment="1" applyProtection="1">
      <alignment horizontal="center" vertical="center"/>
      <protection locked="0"/>
    </xf>
    <xf numFmtId="178" fontId="0" fillId="0" borderId="10" xfId="0" applyNumberFormat="1"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7" fillId="0" borderId="24" xfId="0" applyFont="1" applyBorder="1" applyAlignment="1" applyProtection="1">
      <alignment horizontal="center" vertical="center"/>
      <protection locked="0"/>
    </xf>
    <xf numFmtId="0" fontId="7" fillId="0" borderId="28" xfId="0" applyFont="1" applyBorder="1" applyAlignment="1" applyProtection="1">
      <alignment horizontal="center" vertical="center"/>
      <protection locked="0"/>
    </xf>
    <xf numFmtId="0" fontId="7" fillId="0" borderId="25" xfId="0" applyFont="1" applyBorder="1" applyAlignment="1" applyProtection="1">
      <alignment horizontal="center" vertical="center"/>
      <protection locked="0"/>
    </xf>
    <xf numFmtId="0" fontId="5" fillId="0" borderId="0" xfId="0" applyFont="1" applyBorder="1" applyAlignment="1" applyProtection="1">
      <alignment horizontal="center" vertical="center"/>
    </xf>
    <xf numFmtId="177" fontId="11" fillId="0" borderId="0" xfId="0" applyNumberFormat="1" applyFont="1" applyFill="1" applyBorder="1" applyAlignment="1" applyProtection="1">
      <alignment horizontal="center" vertical="center" shrinkToFit="1"/>
    </xf>
    <xf numFmtId="0" fontId="1" fillId="0" borderId="29" xfId="0" applyFont="1" applyBorder="1" applyAlignment="1" applyProtection="1">
      <alignment horizontal="center" vertical="center"/>
    </xf>
  </cellXfs>
  <cellStyles count="1">
    <cellStyle name="標準" xfId="0" builtinId="0"/>
  </cellStyles>
  <dxfs count="6">
    <dxf>
      <font>
        <b/>
        <i/>
        <condense val="0"/>
        <extend val="0"/>
      </font>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27</xdr:col>
      <xdr:colOff>342900</xdr:colOff>
      <xdr:row>0</xdr:row>
      <xdr:rowOff>57150</xdr:rowOff>
    </xdr:from>
    <xdr:to>
      <xdr:col>29</xdr:col>
      <xdr:colOff>295275</xdr:colOff>
      <xdr:row>2</xdr:row>
      <xdr:rowOff>38100</xdr:rowOff>
    </xdr:to>
    <xdr:pic>
      <xdr:nvPicPr>
        <xdr:cNvPr id="1077" name="Picture 3">
          <a:extLst>
            <a:ext uri="{FF2B5EF4-FFF2-40B4-BE49-F238E27FC236}">
              <a16:creationId xmlns:a16="http://schemas.microsoft.com/office/drawing/2014/main" id="{A9F507F7-2C58-405D-2715-4C60BA60D7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10525" y="57150"/>
          <a:ext cx="44767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21</xdr:col>
      <xdr:colOff>228600</xdr:colOff>
      <xdr:row>4</xdr:row>
      <xdr:rowOff>209550</xdr:rowOff>
    </xdr:from>
    <xdr:to>
      <xdr:col>22</xdr:col>
      <xdr:colOff>57150</xdr:colOff>
      <xdr:row>5</xdr:row>
      <xdr:rowOff>200025</xdr:rowOff>
    </xdr:to>
    <xdr:sp macro="" textlink="" fLocksText="0">
      <xdr:nvSpPr>
        <xdr:cNvPr id="1044" name="Oval 12">
          <a:extLst>
            <a:ext uri="{FF2B5EF4-FFF2-40B4-BE49-F238E27FC236}">
              <a16:creationId xmlns:a16="http://schemas.microsoft.com/office/drawing/2014/main" id="{8A4BFC95-6418-40F2-BDDB-340959290792}"/>
            </a:ext>
          </a:extLst>
        </xdr:cNvPr>
        <xdr:cNvSpPr>
          <a:spLocks noChangeArrowheads="1"/>
        </xdr:cNvSpPr>
      </xdr:nvSpPr>
      <xdr:spPr bwMode="auto">
        <a:xfrm>
          <a:off x="6143625" y="1152525"/>
          <a:ext cx="295275" cy="2286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C60"/>
  <sheetViews>
    <sheetView tabSelected="1" zoomScale="85" zoomScaleNormal="100" zoomScaleSheetLayoutView="100" workbookViewId="0">
      <selection activeCell="W65" sqref="W65"/>
    </sheetView>
  </sheetViews>
  <sheetFormatPr defaultRowHeight="13.5" x14ac:dyDescent="0.15"/>
  <cols>
    <col min="1" max="2" width="3.625" style="26" customWidth="1"/>
    <col min="3" max="3" width="6.125" style="26" customWidth="1"/>
    <col min="4" max="4" width="0.875" style="26" customWidth="1"/>
    <col min="5" max="5" width="6.125" style="26" customWidth="1"/>
    <col min="6" max="6" width="0.875" style="26" customWidth="1"/>
    <col min="7" max="7" width="6.125" style="26" customWidth="1"/>
    <col min="8" max="8" width="0.875" style="26" customWidth="1"/>
    <col min="9" max="9" width="6.125" style="26" customWidth="1"/>
    <col min="10" max="10" width="2.5" style="26" customWidth="1"/>
    <col min="11" max="11" width="0.875" style="26" customWidth="1"/>
    <col min="12" max="12" width="5.625" style="26" customWidth="1"/>
    <col min="13" max="13" width="0.875" style="26" customWidth="1"/>
    <col min="14" max="14" width="6.25" style="26" customWidth="1"/>
    <col min="15" max="15" width="6.125" style="26" customWidth="1"/>
    <col min="16" max="16" width="0.875" style="26" customWidth="1"/>
    <col min="17" max="17" width="6.125" style="26" customWidth="1"/>
    <col min="18" max="18" width="0.875" style="26" customWidth="1"/>
    <col min="19" max="19" width="6.125" style="26" customWidth="1"/>
    <col min="20" max="20" width="0.875" style="26" customWidth="1"/>
    <col min="21" max="22" width="6.125" style="26" customWidth="1"/>
    <col min="23" max="23" width="7" style="26" customWidth="1"/>
    <col min="24" max="24" width="5.625" style="26" customWidth="1"/>
    <col min="25" max="25" width="0.875" style="26" customWidth="1"/>
    <col min="26" max="26" width="2.5" style="26" customWidth="1"/>
    <col min="27" max="27" width="0.875" style="26" customWidth="1"/>
    <col min="28" max="28" width="5.625" style="26" customWidth="1"/>
    <col min="29" max="29" width="0.875" style="26" customWidth="1"/>
    <col min="30" max="30" width="6.25" style="26" customWidth="1"/>
    <col min="31" max="31" width="9" style="26"/>
    <col min="32" max="33" width="8" style="26" hidden="1" customWidth="1"/>
    <col min="34" max="34" width="11" style="26" hidden="1" customWidth="1"/>
    <col min="35" max="44" width="9" style="26" hidden="1" customWidth="1"/>
    <col min="45" max="45" width="14" style="26" hidden="1" customWidth="1"/>
    <col min="46" max="67" width="9" style="26" hidden="1" customWidth="1"/>
    <col min="68" max="69" width="8" style="26" hidden="1" customWidth="1"/>
    <col min="70" max="131" width="9" style="26" hidden="1" customWidth="1"/>
    <col min="132" max="16384" width="9" style="26"/>
  </cols>
  <sheetData>
    <row r="1" spans="1:133" ht="21.75" customHeight="1" x14ac:dyDescent="0.15">
      <c r="A1" s="185" t="s">
        <v>18</v>
      </c>
      <c r="B1" s="185"/>
      <c r="C1" s="185"/>
      <c r="D1" s="185"/>
      <c r="E1" s="185"/>
      <c r="F1" s="185"/>
      <c r="G1" s="185"/>
      <c r="H1" s="185"/>
      <c r="I1" s="185"/>
      <c r="J1" s="185"/>
      <c r="K1" s="185"/>
      <c r="L1" s="185"/>
      <c r="M1" s="185"/>
      <c r="N1" s="185"/>
      <c r="O1" s="185"/>
      <c r="P1" s="185"/>
      <c r="Q1" s="185"/>
      <c r="R1" s="185"/>
      <c r="S1" s="185"/>
      <c r="T1" s="185"/>
      <c r="U1" s="185"/>
      <c r="V1" s="185"/>
      <c r="W1" s="185"/>
      <c r="X1" s="185"/>
      <c r="Y1" s="185"/>
      <c r="Z1" s="28"/>
      <c r="AA1" s="28"/>
      <c r="AB1" s="28"/>
      <c r="AC1" s="28"/>
      <c r="AD1" s="28"/>
    </row>
    <row r="2" spans="1:133" ht="15" customHeight="1" x14ac:dyDescent="0.15">
      <c r="A2" s="29"/>
      <c r="C2" s="186"/>
      <c r="D2" s="186"/>
      <c r="E2" s="186"/>
      <c r="F2" s="186"/>
      <c r="G2" s="186"/>
      <c r="H2" s="30"/>
      <c r="J2" s="30"/>
      <c r="K2" s="30"/>
      <c r="L2" s="30"/>
      <c r="M2" s="30"/>
      <c r="O2" s="187">
        <v>43221</v>
      </c>
      <c r="P2" s="187"/>
      <c r="Q2" s="187"/>
      <c r="R2" s="187"/>
      <c r="S2" s="187"/>
      <c r="T2" s="30"/>
      <c r="V2" s="31"/>
      <c r="W2" s="32"/>
      <c r="X2" s="32"/>
      <c r="Y2" s="30"/>
      <c r="Z2" s="30"/>
      <c r="AA2" s="30"/>
      <c r="AB2" s="30"/>
      <c r="AC2" s="30"/>
      <c r="AR2" s="26">
        <f>YEAR(O2)</f>
        <v>2018</v>
      </c>
      <c r="AS2" s="26">
        <f>MONTH(O2)</f>
        <v>5</v>
      </c>
      <c r="AT2" s="26">
        <f>VLOOKUP(AS2,DZ10:EA21,2,FALSE)</f>
        <v>31</v>
      </c>
    </row>
    <row r="3" spans="1:133" s="16" customFormat="1" ht="18.95" customHeight="1" x14ac:dyDescent="0.15">
      <c r="A3" s="189" t="s">
        <v>19</v>
      </c>
      <c r="B3" s="189"/>
      <c r="C3" s="190"/>
      <c r="D3" s="190"/>
      <c r="E3" s="190"/>
      <c r="F3" s="190"/>
      <c r="G3" s="190"/>
      <c r="H3" s="190"/>
      <c r="I3" s="190"/>
      <c r="J3" s="190"/>
      <c r="K3" s="190"/>
      <c r="L3" s="190"/>
      <c r="M3" s="190"/>
      <c r="N3" s="190"/>
      <c r="O3" s="15"/>
      <c r="P3" s="15"/>
      <c r="R3" s="15"/>
      <c r="AT3" s="91">
        <f>IF(AND((AS2=2),(MOD(AR2,4)=0)),29,AT2)</f>
        <v>31</v>
      </c>
    </row>
    <row r="4" spans="1:133" s="16" customFormat="1" ht="18.95" customHeight="1" x14ac:dyDescent="0.15">
      <c r="A4" s="191" t="s">
        <v>107</v>
      </c>
      <c r="B4" s="191"/>
      <c r="C4" s="192"/>
      <c r="D4" s="192"/>
      <c r="E4" s="192"/>
      <c r="F4" s="192"/>
      <c r="G4" s="192"/>
      <c r="H4" s="192"/>
      <c r="I4" s="192"/>
      <c r="J4" s="192"/>
      <c r="K4" s="192"/>
      <c r="L4" s="192"/>
      <c r="M4" s="192"/>
      <c r="N4" s="192"/>
      <c r="O4" s="15"/>
      <c r="P4" s="15"/>
      <c r="R4" s="15"/>
      <c r="AT4" s="91"/>
    </row>
    <row r="5" spans="1:133" s="16" customFormat="1" ht="18.95" customHeight="1" x14ac:dyDescent="0.15">
      <c r="A5" s="188" t="s">
        <v>29</v>
      </c>
      <c r="B5" s="188"/>
      <c r="C5" s="190"/>
      <c r="D5" s="190"/>
      <c r="E5" s="190"/>
      <c r="F5" s="190"/>
      <c r="G5" s="190"/>
      <c r="H5" s="190"/>
      <c r="I5" s="190"/>
      <c r="J5" s="190"/>
      <c r="K5" s="190"/>
      <c r="L5" s="190"/>
      <c r="M5" s="190"/>
      <c r="N5" s="190"/>
      <c r="O5" s="15"/>
      <c r="P5" s="15"/>
      <c r="R5" s="15"/>
      <c r="W5" s="33" t="s">
        <v>10</v>
      </c>
      <c r="X5" s="75">
        <f>IF(AT2=31,17700,IF(AT2=30,17100,IF(AND(AS2=2,(MOD(AR2,4)=0)),16500,16000)))</f>
        <v>17700</v>
      </c>
      <c r="Y5" s="34" t="s">
        <v>11</v>
      </c>
      <c r="Z5" s="34"/>
      <c r="AA5" s="34"/>
      <c r="AB5" s="34"/>
      <c r="AC5" s="34"/>
    </row>
    <row r="6" spans="1:133" s="16" customFormat="1" ht="17.100000000000001" customHeight="1" thickBot="1" x14ac:dyDescent="0.2">
      <c r="U6" s="8" t="s">
        <v>104</v>
      </c>
      <c r="V6" s="9"/>
      <c r="W6" s="74"/>
      <c r="X6" s="242"/>
      <c r="Y6" s="243"/>
      <c r="Z6" s="243"/>
      <c r="AA6" s="244"/>
      <c r="AB6" s="27" t="s">
        <v>96</v>
      </c>
      <c r="AD6" s="8"/>
      <c r="AF6" s="92" t="s">
        <v>38</v>
      </c>
      <c r="AG6" s="93"/>
      <c r="AH6" s="93"/>
      <c r="AI6" s="93"/>
      <c r="AJ6" s="93"/>
      <c r="AK6" s="93"/>
      <c r="AL6" s="93"/>
      <c r="AM6" s="93"/>
      <c r="AN6" s="93"/>
      <c r="AO6" s="93"/>
      <c r="AP6" s="93"/>
      <c r="BP6" s="92" t="s">
        <v>66</v>
      </c>
      <c r="BQ6" s="93"/>
      <c r="BR6" s="93"/>
      <c r="BS6" s="93"/>
      <c r="BT6" s="93"/>
      <c r="BU6" s="93"/>
      <c r="BV6" s="93"/>
      <c r="BW6" s="93"/>
      <c r="BX6" s="93"/>
      <c r="BY6" s="93"/>
      <c r="BZ6" s="93"/>
      <c r="CA6" s="93"/>
      <c r="CB6" s="93"/>
      <c r="CC6" s="93"/>
    </row>
    <row r="7" spans="1:133" s="16" customFormat="1" ht="15.95" customHeight="1" x14ac:dyDescent="0.15">
      <c r="A7" s="177" t="s">
        <v>25</v>
      </c>
      <c r="B7" s="178"/>
      <c r="C7" s="179"/>
      <c r="D7" s="179"/>
      <c r="E7" s="179"/>
      <c r="F7" s="179"/>
      <c r="G7" s="179"/>
      <c r="H7" s="179"/>
      <c r="I7" s="179"/>
      <c r="J7" s="179"/>
      <c r="K7" s="179"/>
      <c r="L7" s="179"/>
      <c r="M7" s="179"/>
      <c r="N7" s="180"/>
      <c r="O7" s="247" t="s">
        <v>26</v>
      </c>
      <c r="P7" s="179"/>
      <c r="Q7" s="179"/>
      <c r="R7" s="179"/>
      <c r="S7" s="179"/>
      <c r="T7" s="179"/>
      <c r="U7" s="179"/>
      <c r="V7" s="179"/>
      <c r="W7" s="179"/>
      <c r="X7" s="179"/>
      <c r="Y7" s="179"/>
      <c r="Z7" s="179"/>
      <c r="AA7" s="179"/>
      <c r="AB7" s="179"/>
      <c r="AC7" s="179"/>
      <c r="AD7" s="180"/>
      <c r="AF7" s="94" t="s">
        <v>21</v>
      </c>
      <c r="AG7" s="94"/>
      <c r="AH7" s="94"/>
      <c r="AI7" s="94"/>
      <c r="AJ7" s="94"/>
      <c r="AK7" s="94"/>
      <c r="AL7" s="94"/>
      <c r="AM7" s="94"/>
      <c r="AN7" s="94"/>
      <c r="AO7" s="94"/>
      <c r="AP7" s="94"/>
      <c r="AR7" s="94" t="s">
        <v>21</v>
      </c>
      <c r="AS7" s="94"/>
      <c r="AT7" s="94"/>
      <c r="AU7" s="94"/>
      <c r="AV7" s="94"/>
      <c r="AW7" s="94"/>
      <c r="AX7" s="94"/>
      <c r="AY7" s="94"/>
      <c r="AZ7" s="94"/>
      <c r="BA7" s="94"/>
      <c r="BB7" s="94"/>
      <c r="BC7" s="94"/>
      <c r="BD7" s="94"/>
      <c r="BE7" s="94"/>
      <c r="BF7" s="94"/>
      <c r="BG7" s="94"/>
      <c r="BH7" s="94"/>
      <c r="BI7" s="94"/>
      <c r="BJ7" s="94"/>
      <c r="BK7" s="94"/>
      <c r="BL7" s="94"/>
      <c r="BM7" s="94"/>
      <c r="BN7" s="94"/>
      <c r="BP7" s="95" t="s">
        <v>22</v>
      </c>
      <c r="BQ7" s="95"/>
      <c r="BR7" s="95"/>
      <c r="BS7" s="95"/>
      <c r="BT7" s="95"/>
      <c r="BU7" s="95"/>
      <c r="BV7" s="95"/>
      <c r="BW7" s="95"/>
      <c r="BX7" s="95"/>
      <c r="BY7" s="95"/>
      <c r="BZ7" s="95"/>
      <c r="CA7" s="95"/>
      <c r="CB7" s="95"/>
      <c r="CC7" s="95"/>
      <c r="CE7" s="95" t="s">
        <v>22</v>
      </c>
      <c r="CF7" s="95"/>
      <c r="CG7" s="95"/>
      <c r="CH7" s="95"/>
      <c r="CI7" s="95"/>
      <c r="CJ7" s="95"/>
      <c r="CK7" s="95"/>
      <c r="CL7" s="95"/>
      <c r="CM7" s="95"/>
      <c r="CN7" s="95"/>
      <c r="CO7" s="95"/>
      <c r="CP7" s="95"/>
      <c r="CQ7" s="95"/>
      <c r="CR7" s="95"/>
      <c r="CS7" s="95"/>
      <c r="CT7" s="95"/>
      <c r="CU7" s="95"/>
      <c r="CV7" s="95"/>
      <c r="CW7" s="95"/>
      <c r="CX7" s="95"/>
      <c r="CY7" s="95"/>
      <c r="CZ7" s="95"/>
      <c r="DA7" s="95"/>
      <c r="DB7" s="95"/>
      <c r="DC7" s="95"/>
      <c r="DD7" s="95"/>
      <c r="DE7" s="95"/>
      <c r="DF7" s="95"/>
      <c r="DG7" s="95"/>
      <c r="DH7" s="95"/>
      <c r="DI7" s="95"/>
      <c r="DJ7" s="95"/>
      <c r="DK7" s="95"/>
      <c r="DL7" s="95"/>
      <c r="DM7" s="95"/>
      <c r="DN7" s="95"/>
      <c r="DO7" s="95"/>
      <c r="DP7" s="95"/>
      <c r="DQ7" s="95"/>
      <c r="DR7" s="95"/>
      <c r="DS7" s="95"/>
      <c r="DT7" s="95"/>
      <c r="DU7" s="95"/>
      <c r="DV7" s="95"/>
    </row>
    <row r="8" spans="1:133" s="96" customFormat="1" ht="13.5" customHeight="1" x14ac:dyDescent="0.15">
      <c r="A8" s="216" t="s">
        <v>1</v>
      </c>
      <c r="B8" s="218" t="s">
        <v>0</v>
      </c>
      <c r="C8" s="210" t="s">
        <v>2</v>
      </c>
      <c r="D8" s="210"/>
      <c r="E8" s="210" t="s">
        <v>3</v>
      </c>
      <c r="F8" s="210"/>
      <c r="G8" s="210" t="s">
        <v>4</v>
      </c>
      <c r="H8" s="210"/>
      <c r="I8" s="225" t="s">
        <v>5</v>
      </c>
      <c r="J8" s="210" t="s">
        <v>7</v>
      </c>
      <c r="K8" s="210"/>
      <c r="L8" s="210"/>
      <c r="M8" s="210"/>
      <c r="N8" s="226" t="s">
        <v>34</v>
      </c>
      <c r="O8" s="211" t="s">
        <v>2</v>
      </c>
      <c r="P8" s="210"/>
      <c r="Q8" s="210" t="s">
        <v>3</v>
      </c>
      <c r="R8" s="210"/>
      <c r="S8" s="210" t="s">
        <v>4</v>
      </c>
      <c r="T8" s="210"/>
      <c r="U8" s="225" t="s">
        <v>5</v>
      </c>
      <c r="V8" s="225" t="s">
        <v>20</v>
      </c>
      <c r="W8" s="225" t="s">
        <v>6</v>
      </c>
      <c r="X8" s="210" t="s">
        <v>14</v>
      </c>
      <c r="Y8" s="210"/>
      <c r="Z8" s="210" t="s">
        <v>7</v>
      </c>
      <c r="AA8" s="210"/>
      <c r="AB8" s="210"/>
      <c r="AC8" s="210"/>
      <c r="AD8" s="226" t="s">
        <v>34</v>
      </c>
      <c r="AF8" s="193" t="s">
        <v>43</v>
      </c>
      <c r="AG8" s="193"/>
      <c r="AH8" s="193" t="s">
        <v>69</v>
      </c>
      <c r="AI8" s="193"/>
      <c r="AJ8" s="193" t="s">
        <v>4</v>
      </c>
      <c r="AK8" s="193"/>
      <c r="AL8" s="96" t="s">
        <v>39</v>
      </c>
      <c r="AM8" s="96" t="s">
        <v>39</v>
      </c>
      <c r="AN8" s="96" t="s">
        <v>41</v>
      </c>
      <c r="AO8" s="96" t="s">
        <v>7</v>
      </c>
      <c r="AP8" s="96" t="s">
        <v>7</v>
      </c>
      <c r="AR8" s="35" t="s">
        <v>43</v>
      </c>
      <c r="AS8" s="98"/>
      <c r="AT8" s="36" t="s">
        <v>69</v>
      </c>
      <c r="AU8" s="99"/>
      <c r="AV8" s="37" t="s">
        <v>4</v>
      </c>
      <c r="AW8" s="100"/>
      <c r="AX8" s="100" t="s">
        <v>4</v>
      </c>
      <c r="AY8" s="101" t="s">
        <v>5</v>
      </c>
      <c r="AZ8" s="101" t="s">
        <v>15</v>
      </c>
      <c r="BA8" s="101"/>
      <c r="BB8" s="38" t="s">
        <v>5</v>
      </c>
      <c r="BC8" s="102" t="s">
        <v>7</v>
      </c>
      <c r="BD8" s="102"/>
      <c r="BE8" s="102"/>
      <c r="BF8" s="102"/>
      <c r="BG8" s="102"/>
      <c r="BH8" s="102"/>
      <c r="BI8" s="102"/>
      <c r="BJ8" s="103" t="s">
        <v>34</v>
      </c>
      <c r="BK8" s="103"/>
      <c r="BL8" s="103"/>
      <c r="BM8" s="39" t="s">
        <v>50</v>
      </c>
      <c r="BN8" s="40" t="s">
        <v>8</v>
      </c>
      <c r="BO8" s="16"/>
      <c r="BP8" s="193" t="s">
        <v>43</v>
      </c>
      <c r="BQ8" s="193"/>
      <c r="BR8" s="193" t="s">
        <v>69</v>
      </c>
      <c r="BS8" s="193"/>
      <c r="BT8" s="193" t="s">
        <v>4</v>
      </c>
      <c r="BU8" s="193"/>
      <c r="BV8" s="96" t="s">
        <v>39</v>
      </c>
      <c r="BW8" s="96" t="s">
        <v>39</v>
      </c>
      <c r="BX8" s="96" t="s">
        <v>41</v>
      </c>
      <c r="BY8" s="193" t="s">
        <v>7</v>
      </c>
      <c r="BZ8" s="193"/>
      <c r="CA8" s="193" t="s">
        <v>65</v>
      </c>
      <c r="CB8" s="193"/>
      <c r="CC8" s="193"/>
      <c r="CD8" s="16"/>
      <c r="CE8" s="35" t="s">
        <v>43</v>
      </c>
      <c r="CF8" s="98"/>
      <c r="CG8" s="36" t="s">
        <v>69</v>
      </c>
      <c r="CH8" s="99"/>
      <c r="CI8" s="37" t="s">
        <v>4</v>
      </c>
      <c r="CJ8" s="100"/>
      <c r="CK8" s="100" t="s">
        <v>4</v>
      </c>
      <c r="CL8" s="41" t="s">
        <v>14</v>
      </c>
      <c r="CM8" s="104"/>
      <c r="CN8" s="104" t="s">
        <v>14</v>
      </c>
      <c r="CO8" s="105" t="s">
        <v>15</v>
      </c>
      <c r="CP8" s="105"/>
      <c r="CQ8" s="105"/>
      <c r="CR8" s="42" t="s">
        <v>5</v>
      </c>
      <c r="CS8" s="43" t="s">
        <v>8</v>
      </c>
      <c r="CT8" s="44" t="s">
        <v>53</v>
      </c>
      <c r="CU8" s="44"/>
      <c r="CV8" s="44"/>
      <c r="CW8" s="44"/>
      <c r="CX8" s="44"/>
      <c r="CY8" s="44"/>
      <c r="CZ8" s="44"/>
      <c r="DA8" s="44"/>
      <c r="DB8" s="44"/>
      <c r="DC8" s="45" t="s">
        <v>6</v>
      </c>
      <c r="DD8" s="106" t="s">
        <v>63</v>
      </c>
      <c r="DE8" s="106"/>
      <c r="DF8" s="106"/>
      <c r="DG8" s="106"/>
      <c r="DH8" s="107" t="s">
        <v>68</v>
      </c>
      <c r="DI8" s="102" t="s">
        <v>7</v>
      </c>
      <c r="DJ8" s="102"/>
      <c r="DK8" s="102"/>
      <c r="DL8" s="102"/>
      <c r="DM8" s="102"/>
      <c r="DN8" s="102"/>
      <c r="DO8" s="102"/>
      <c r="DP8" s="102"/>
      <c r="DQ8" s="102"/>
      <c r="DR8" s="103" t="s">
        <v>34</v>
      </c>
      <c r="DS8" s="103"/>
      <c r="DT8" s="103"/>
      <c r="DU8" s="39" t="s">
        <v>50</v>
      </c>
      <c r="DV8" s="40" t="s">
        <v>8</v>
      </c>
      <c r="DW8" s="108" t="s">
        <v>12</v>
      </c>
      <c r="DX8" s="109" t="s">
        <v>13</v>
      </c>
    </row>
    <row r="9" spans="1:133" s="96" customFormat="1" ht="14.1" customHeight="1" x14ac:dyDescent="0.15">
      <c r="A9" s="217"/>
      <c r="B9" s="219"/>
      <c r="C9" s="210"/>
      <c r="D9" s="210"/>
      <c r="E9" s="210"/>
      <c r="F9" s="210"/>
      <c r="G9" s="210"/>
      <c r="H9" s="210"/>
      <c r="I9" s="225"/>
      <c r="J9" s="210" t="s">
        <v>35</v>
      </c>
      <c r="K9" s="210"/>
      <c r="L9" s="210" t="s">
        <v>11</v>
      </c>
      <c r="M9" s="210"/>
      <c r="N9" s="227"/>
      <c r="O9" s="211"/>
      <c r="P9" s="210"/>
      <c r="Q9" s="210"/>
      <c r="R9" s="210"/>
      <c r="S9" s="210"/>
      <c r="T9" s="210"/>
      <c r="U9" s="225"/>
      <c r="V9" s="225"/>
      <c r="W9" s="225"/>
      <c r="X9" s="210"/>
      <c r="Y9" s="210"/>
      <c r="Z9" s="210" t="s">
        <v>35</v>
      </c>
      <c r="AA9" s="210"/>
      <c r="AB9" s="210" t="s">
        <v>11</v>
      </c>
      <c r="AC9" s="210"/>
      <c r="AD9" s="227"/>
      <c r="AF9" s="97" t="s">
        <v>36</v>
      </c>
      <c r="AG9" s="97" t="s">
        <v>52</v>
      </c>
      <c r="AH9" s="97" t="s">
        <v>36</v>
      </c>
      <c r="AI9" s="97" t="s">
        <v>52</v>
      </c>
      <c r="AJ9" s="97" t="s">
        <v>36</v>
      </c>
      <c r="AK9" s="97" t="s">
        <v>52</v>
      </c>
      <c r="AL9" s="97" t="s">
        <v>40</v>
      </c>
      <c r="AM9" s="97" t="s">
        <v>49</v>
      </c>
      <c r="AN9" s="97" t="s">
        <v>42</v>
      </c>
      <c r="AO9" s="97" t="s">
        <v>44</v>
      </c>
      <c r="AP9" s="97" t="s">
        <v>51</v>
      </c>
      <c r="AQ9" s="97"/>
      <c r="AR9" s="46" t="s">
        <v>16</v>
      </c>
      <c r="AS9" s="110" t="s">
        <v>17</v>
      </c>
      <c r="AT9" s="47" t="s">
        <v>16</v>
      </c>
      <c r="AU9" s="111" t="s">
        <v>17</v>
      </c>
      <c r="AV9" s="48" t="s">
        <v>16</v>
      </c>
      <c r="AW9" s="112" t="s">
        <v>17</v>
      </c>
      <c r="AX9" s="112" t="s">
        <v>47</v>
      </c>
      <c r="AY9" s="109" t="s">
        <v>47</v>
      </c>
      <c r="AZ9" s="109" t="s">
        <v>16</v>
      </c>
      <c r="BA9" s="109" t="s">
        <v>17</v>
      </c>
      <c r="BB9" s="49"/>
      <c r="BC9" s="113" t="s">
        <v>45</v>
      </c>
      <c r="BD9" s="113" t="s">
        <v>74</v>
      </c>
      <c r="BE9" s="113" t="s">
        <v>46</v>
      </c>
      <c r="BF9" s="113" t="s">
        <v>75</v>
      </c>
      <c r="BG9" s="113" t="s">
        <v>7</v>
      </c>
      <c r="BH9" s="113" t="s">
        <v>16</v>
      </c>
      <c r="BI9" s="113" t="s">
        <v>48</v>
      </c>
      <c r="BJ9" s="114" t="s">
        <v>48</v>
      </c>
      <c r="BK9" s="114" t="s">
        <v>16</v>
      </c>
      <c r="BL9" s="40" t="s">
        <v>17</v>
      </c>
      <c r="BM9" s="40"/>
      <c r="BN9" s="40"/>
      <c r="BO9" s="16"/>
      <c r="BP9" s="96" t="s">
        <v>36</v>
      </c>
      <c r="BQ9" s="96" t="s">
        <v>52</v>
      </c>
      <c r="BR9" s="96" t="s">
        <v>36</v>
      </c>
      <c r="BS9" s="96" t="s">
        <v>52</v>
      </c>
      <c r="BT9" s="96" t="s">
        <v>36</v>
      </c>
      <c r="BU9" s="96" t="s">
        <v>52</v>
      </c>
      <c r="BV9" s="96" t="s">
        <v>40</v>
      </c>
      <c r="BW9" s="96" t="s">
        <v>49</v>
      </c>
      <c r="BX9" s="96" t="s">
        <v>42</v>
      </c>
      <c r="BY9" s="96" t="s">
        <v>44</v>
      </c>
      <c r="BZ9" s="96" t="s">
        <v>72</v>
      </c>
      <c r="CA9" s="96" t="s">
        <v>36</v>
      </c>
      <c r="CB9" s="96" t="s">
        <v>37</v>
      </c>
      <c r="CC9" s="96" t="s">
        <v>67</v>
      </c>
      <c r="CD9" s="16"/>
      <c r="CE9" s="46" t="s">
        <v>16</v>
      </c>
      <c r="CF9" s="110" t="s">
        <v>17</v>
      </c>
      <c r="CG9" s="47" t="s">
        <v>16</v>
      </c>
      <c r="CH9" s="111" t="s">
        <v>17</v>
      </c>
      <c r="CI9" s="48" t="s">
        <v>16</v>
      </c>
      <c r="CJ9" s="112" t="s">
        <v>17</v>
      </c>
      <c r="CK9" s="112" t="s">
        <v>47</v>
      </c>
      <c r="CL9" s="50" t="s">
        <v>16</v>
      </c>
      <c r="CM9" s="115" t="s">
        <v>17</v>
      </c>
      <c r="CN9" s="115" t="s">
        <v>47</v>
      </c>
      <c r="CO9" s="116" t="s">
        <v>48</v>
      </c>
      <c r="CP9" s="116" t="s">
        <v>16</v>
      </c>
      <c r="CQ9" s="116" t="s">
        <v>17</v>
      </c>
      <c r="CR9" s="43"/>
      <c r="CS9" s="43"/>
      <c r="CT9" s="44" t="s">
        <v>54</v>
      </c>
      <c r="CU9" s="44" t="s">
        <v>55</v>
      </c>
      <c r="CV9" s="44" t="s">
        <v>56</v>
      </c>
      <c r="CW9" s="44" t="s">
        <v>57</v>
      </c>
      <c r="CX9" s="44" t="s">
        <v>62</v>
      </c>
      <c r="CY9" s="44" t="s">
        <v>61</v>
      </c>
      <c r="CZ9" s="44" t="s">
        <v>58</v>
      </c>
      <c r="DA9" s="44" t="s">
        <v>59</v>
      </c>
      <c r="DB9" s="44" t="s">
        <v>60</v>
      </c>
      <c r="DC9" s="44"/>
      <c r="DD9" s="117" t="s">
        <v>64</v>
      </c>
      <c r="DE9" s="117" t="s">
        <v>16</v>
      </c>
      <c r="DF9" s="117" t="s">
        <v>17</v>
      </c>
      <c r="DG9" s="117" t="s">
        <v>73</v>
      </c>
      <c r="DH9" s="117"/>
      <c r="DI9" s="113" t="s">
        <v>70</v>
      </c>
      <c r="DJ9" s="113" t="s">
        <v>71</v>
      </c>
      <c r="DK9" s="113" t="s">
        <v>77</v>
      </c>
      <c r="DL9" s="113" t="s">
        <v>46</v>
      </c>
      <c r="DM9" s="113" t="s">
        <v>78</v>
      </c>
      <c r="DN9" s="113" t="s">
        <v>7</v>
      </c>
      <c r="DO9" s="113" t="s">
        <v>16</v>
      </c>
      <c r="DP9" s="113" t="s">
        <v>17</v>
      </c>
      <c r="DQ9" s="113" t="s">
        <v>48</v>
      </c>
      <c r="DR9" s="114" t="s">
        <v>48</v>
      </c>
      <c r="DS9" s="114" t="s">
        <v>16</v>
      </c>
      <c r="DT9" s="40" t="s">
        <v>17</v>
      </c>
      <c r="DU9" s="40"/>
      <c r="DV9" s="40"/>
      <c r="DW9" s="108"/>
      <c r="DX9" s="109"/>
      <c r="DY9" s="97"/>
      <c r="DZ9" s="97"/>
      <c r="EA9" s="97"/>
      <c r="EB9" s="97"/>
      <c r="EC9" s="97"/>
    </row>
    <row r="10" spans="1:133" ht="22.5" customHeight="1" x14ac:dyDescent="0.15">
      <c r="A10" s="51">
        <v>1</v>
      </c>
      <c r="B10" s="52" t="str">
        <f>TEXT($O$2,"aaa")</f>
        <v>火</v>
      </c>
      <c r="C10" s="6"/>
      <c r="D10" s="11">
        <f>AF10+AG10+AM10</f>
        <v>0</v>
      </c>
      <c r="E10" s="6"/>
      <c r="F10" s="11">
        <f>AH10+AI10+AM10</f>
        <v>0</v>
      </c>
      <c r="G10" s="6"/>
      <c r="H10" s="11">
        <f>AF10+AG10+AM10</f>
        <v>0</v>
      </c>
      <c r="I10" s="7">
        <f>IF(AY10&lt;0,"休憩時間ｴﾗｰ",IF(BB10&gt;1700,"実働時間ｴﾗｰ",BB10))</f>
        <v>0</v>
      </c>
      <c r="J10" s="13"/>
      <c r="K10" s="171">
        <f>AL10+AM10+AO10</f>
        <v>0</v>
      </c>
      <c r="L10" s="6"/>
      <c r="M10" s="11">
        <f>AN10+AO10+AP10</f>
        <v>0</v>
      </c>
      <c r="N10" s="17">
        <f>IF(K10+M10&gt;0,"有給入力エラー",IF(BJ10&lt;0,"休憩時間ｴﾗｰ",IF(BM10&gt;1700,"総労働時間ｴﾗｰ",IF(AP10=1,"有給時間超過",BM10))))</f>
        <v>0</v>
      </c>
      <c r="O10" s="6"/>
      <c r="P10" s="11">
        <f>BP10+BQ10+BW10</f>
        <v>0</v>
      </c>
      <c r="Q10" s="6"/>
      <c r="R10" s="11">
        <f>BR10+BS10+BW10</f>
        <v>0</v>
      </c>
      <c r="S10" s="6"/>
      <c r="T10" s="11">
        <f>BT10+BU10+BW10</f>
        <v>0</v>
      </c>
      <c r="U10" s="7">
        <f>IF(CO10&lt;0,"休憩時間ｴﾗｰ",IF(CR10&gt;1700,"実働時間ｴﾗｰ",CR10))</f>
        <v>0</v>
      </c>
      <c r="V10" s="7">
        <f>DH10</f>
        <v>0</v>
      </c>
      <c r="W10" s="7">
        <f>DC10</f>
        <v>0</v>
      </c>
      <c r="X10" s="6"/>
      <c r="Y10" s="171">
        <f>CA10+CB10+CC10</f>
        <v>0</v>
      </c>
      <c r="Z10" s="18"/>
      <c r="AA10" s="174">
        <f>BV10+BW10+BY10</f>
        <v>0</v>
      </c>
      <c r="AB10" s="6"/>
      <c r="AC10" s="11">
        <f>BX10+BY10+BZ10</f>
        <v>0</v>
      </c>
      <c r="AD10" s="17">
        <f t="shared" ref="AD10:AD40" si="0">IF(AA10+AC10&gt;0,"有給入力エラー",   IF(BZ10=1,"有給超過エラー",DU10))</f>
        <v>0</v>
      </c>
      <c r="AE10" s="96"/>
      <c r="AF10" s="118">
        <f>MOD(MOD(C10,100),15)</f>
        <v>0</v>
      </c>
      <c r="AG10" s="26">
        <f>IF(MOD(C10,100)&gt;59,1,0)</f>
        <v>0</v>
      </c>
      <c r="AH10" s="118">
        <f>MOD(MOD(E10,100),15)</f>
        <v>0</v>
      </c>
      <c r="AI10" s="26">
        <f>IF(MOD(E10,100)&gt;59,1,0)</f>
        <v>0</v>
      </c>
      <c r="AJ10" s="118">
        <f>MOD(MOD(G10,100),15)</f>
        <v>0</v>
      </c>
      <c r="AK10" s="26">
        <f>IF(MOD(G10,100)&gt;59,1,0)</f>
        <v>0</v>
      </c>
      <c r="AL10" s="26">
        <f>IF(J10&lt;&gt;"", IF(J10&lt;&gt;1,1,0),0)</f>
        <v>0</v>
      </c>
      <c r="AM10" s="26">
        <f>IF(C10&amp;E10&amp;G10&lt;&gt;"",IF(J10&gt;0,1,0),0)</f>
        <v>0</v>
      </c>
      <c r="AN10" s="26">
        <f>MOD(L10,100)</f>
        <v>0</v>
      </c>
      <c r="AO10" s="26">
        <f>IF(J10&lt;&gt;"",IF(L10&lt;&gt;"",1,0),0)</f>
        <v>0</v>
      </c>
      <c r="AP10" s="26">
        <f>IF( AND(  BI10&gt;0,BM10&gt;800 ),1,0)</f>
        <v>0</v>
      </c>
      <c r="AR10" s="26">
        <f>IF(C10&lt;500,ROUNDDOWN(C10/100,0)+24,ROUNDDOWN(C10/100,0))</f>
        <v>24</v>
      </c>
      <c r="AS10" s="26">
        <f>MOD(C10,100)</f>
        <v>0</v>
      </c>
      <c r="AT10" s="26">
        <f>IF( OR(  C10&gt;E10,AR10&gt;=24),ROUNDDOWN(E10/100,0)+24,  ROUNDDOWN(E10/100,0))</f>
        <v>24</v>
      </c>
      <c r="AU10" s="26">
        <f>MOD(E10,100)</f>
        <v>0</v>
      </c>
      <c r="AV10" s="26">
        <f>ROUNDDOWN(G10/100,0)</f>
        <v>0</v>
      </c>
      <c r="AW10" s="26">
        <f>MOD(G10,100)</f>
        <v>0</v>
      </c>
      <c r="AX10" s="26">
        <f>AV10*60+AW10</f>
        <v>0</v>
      </c>
      <c r="AY10" s="26">
        <f>(AT10*60+AU10)-(AR10*60+AS10)-(AV10*60+AW10)</f>
        <v>0</v>
      </c>
      <c r="AZ10" s="26">
        <f>ROUNDDOWN(AY10/60,0)</f>
        <v>0</v>
      </c>
      <c r="BA10" s="26">
        <f>MOD(AY10,60)</f>
        <v>0</v>
      </c>
      <c r="BB10" s="119">
        <f>AZ10*100+BA10</f>
        <v>0</v>
      </c>
      <c r="BC10" s="119">
        <f>J10*800</f>
        <v>0</v>
      </c>
      <c r="BD10" s="26">
        <f>J10</f>
        <v>0</v>
      </c>
      <c r="BE10" s="119">
        <f>L10</f>
        <v>0</v>
      </c>
      <c r="BF10" s="26">
        <f>ROUNDDOWN(BE10/100,0)</f>
        <v>0</v>
      </c>
      <c r="BG10" s="119">
        <f>BC10+BE10</f>
        <v>0</v>
      </c>
      <c r="BH10" s="26">
        <f>ROUNDDOWN(BG10/100,0)</f>
        <v>0</v>
      </c>
      <c r="BI10" s="26">
        <f>BH10*60</f>
        <v>0</v>
      </c>
      <c r="BJ10" s="26">
        <f>IF(J10=1,BI10,AY10+BI10)</f>
        <v>0</v>
      </c>
      <c r="BK10" s="26">
        <f>ROUNDDOWN(BJ10/60,0)</f>
        <v>0</v>
      </c>
      <c r="BL10" s="26">
        <f>MOD(BJ10,60)</f>
        <v>0</v>
      </c>
      <c r="BM10" s="119">
        <f>BK10*100+BL10</f>
        <v>0</v>
      </c>
      <c r="BN10" s="118">
        <f>IF(BJ10&gt;0,1,0)</f>
        <v>0</v>
      </c>
      <c r="BO10" s="16"/>
      <c r="BP10" s="26">
        <f>MOD(MOD(O10,100),15)</f>
        <v>0</v>
      </c>
      <c r="BQ10" s="26">
        <f>IF(MOD(O10,100)&gt;59,1,0)</f>
        <v>0</v>
      </c>
      <c r="BR10" s="26">
        <f>MOD(MOD(Q10,100),15)</f>
        <v>0</v>
      </c>
      <c r="BS10" s="26">
        <f>IF(MOD(Q10,100)&gt;59,1,0)</f>
        <v>0</v>
      </c>
      <c r="BT10" s="26">
        <f>MOD(MOD(S10,100),15)</f>
        <v>0</v>
      </c>
      <c r="BU10" s="26">
        <f>IF(MOD(S10,100)&gt;59,1,0)</f>
        <v>0</v>
      </c>
      <c r="BV10" s="26">
        <f>IF(Z10&lt;&gt;"", IF(Z10&lt;&gt;1,1,0),0)</f>
        <v>0</v>
      </c>
      <c r="BW10" s="26">
        <f>IF(O10&amp;Q10&amp;S10&lt;&gt;"",IF(Z10&gt;0,1,0),0)</f>
        <v>0</v>
      </c>
      <c r="BX10" s="26">
        <f>MOD(AB10,100)</f>
        <v>0</v>
      </c>
      <c r="BY10" s="26">
        <f>IF(Z10&lt;&gt;"",IF(AB10&lt;&gt;"",1,0),0)</f>
        <v>0</v>
      </c>
      <c r="BZ10" s="26">
        <f t="shared" ref="BZ10:BZ40" si="1">IF(AND(O10&amp;Q10&amp;S10="",Z10=1),0,IF(AND(DN10&gt;0,BM10&lt;DU10),1,0))</f>
        <v>0</v>
      </c>
      <c r="CA10" s="26">
        <f>MOD(MOD(X10,100),15)</f>
        <v>0</v>
      </c>
      <c r="CB10" s="26">
        <f>IF(MOD(X10,100)&gt;59,1,0)</f>
        <v>0</v>
      </c>
      <c r="CC10" s="26">
        <f>IF(CX10&lt;CY10,1,0)</f>
        <v>0</v>
      </c>
      <c r="CD10" s="16"/>
      <c r="CE10" s="26">
        <f>IF(O10&lt;500,ROUNDDOWN(O10/100,0)+24,ROUNDDOWN(O10/100,0))</f>
        <v>24</v>
      </c>
      <c r="CF10" s="26">
        <f>MOD(O10,100)</f>
        <v>0</v>
      </c>
      <c r="CG10" s="26">
        <f>IF( OR(  O10&gt;Q10,CE10&gt;=24),ROUNDDOWN(Q10/100,0)+24,  ROUNDDOWN(Q10/100,0))</f>
        <v>24</v>
      </c>
      <c r="CH10" s="26">
        <f>MOD(Q10,100)</f>
        <v>0</v>
      </c>
      <c r="CI10" s="26">
        <f>ROUNDDOWN(S10/100,0)</f>
        <v>0</v>
      </c>
      <c r="CJ10" s="26">
        <f>MOD(S10,100)</f>
        <v>0</v>
      </c>
      <c r="CK10" s="26">
        <f>CI10*60+CJ10</f>
        <v>0</v>
      </c>
      <c r="CL10" s="26">
        <f>ROUNDDOWN(X10/100,0)</f>
        <v>0</v>
      </c>
      <c r="CM10" s="26">
        <f>MOD(X10,100)</f>
        <v>0</v>
      </c>
      <c r="CN10" s="26">
        <f t="shared" ref="CN10:CN25" si="2">CL10*60+CM10</f>
        <v>0</v>
      </c>
      <c r="CO10" s="26">
        <f>(CG10*60+CH10)-(CE10*60+CF10)-(CI10*60+CJ10)-(CL10*60+CM10)</f>
        <v>0</v>
      </c>
      <c r="CP10" s="26">
        <f>ROUNDDOWN(CO10/60,0)</f>
        <v>0</v>
      </c>
      <c r="CQ10" s="26">
        <f>MOD(CO10,60)</f>
        <v>0</v>
      </c>
      <c r="CR10" s="119">
        <f>CP10*100+CQ10</f>
        <v>0</v>
      </c>
      <c r="CS10" s="118">
        <f t="shared" ref="CS10:CS40" si="3">IF(CR10&gt;0,1,0)</f>
        <v>0</v>
      </c>
      <c r="CT10" s="118">
        <f>CE10*60+CF10-1320</f>
        <v>120</v>
      </c>
      <c r="CU10" s="118">
        <f>CG10*60+CH10-1320</f>
        <v>120</v>
      </c>
      <c r="CV10" s="118">
        <f>IF(CT10&lt;0,0,CT10)</f>
        <v>120</v>
      </c>
      <c r="CW10" s="118">
        <f>IF(CU10&gt;420,420,CU10)</f>
        <v>120</v>
      </c>
      <c r="CX10" s="118">
        <f>IF( (CW10-CV10)&lt;0,0,CW10-CV10)</f>
        <v>0</v>
      </c>
      <c r="CY10" s="118">
        <f>CL10*60+CM10</f>
        <v>0</v>
      </c>
      <c r="CZ10" s="118">
        <f>IF(CX10-CY10&lt;0,0,CX10-CY10)</f>
        <v>0</v>
      </c>
      <c r="DA10" s="118">
        <f>ROUNDDOWN(CZ10/60,0)</f>
        <v>0</v>
      </c>
      <c r="DB10" s="118">
        <f>MOD(CZ10,60)</f>
        <v>0</v>
      </c>
      <c r="DC10" s="119">
        <f>DA10*100+DB10</f>
        <v>0</v>
      </c>
      <c r="DD10" s="26">
        <f t="shared" ref="DD10:DD40" si="4">IF(BJ10&lt;CO10,CO10-BJ10,0)</f>
        <v>0</v>
      </c>
      <c r="DE10" s="118">
        <f>ROUNDDOWN(DD10/60,0)</f>
        <v>0</v>
      </c>
      <c r="DF10" s="118">
        <f>MOD(DD10,60)</f>
        <v>0</v>
      </c>
      <c r="DG10" s="118">
        <f>DE10*60+DF10</f>
        <v>0</v>
      </c>
      <c r="DH10" s="120">
        <f>DE10*100+DF10</f>
        <v>0</v>
      </c>
      <c r="DI10" s="119">
        <f t="shared" ref="DI10:DI40" si="5">IF(DJ10&gt;0,0,IF(OR(AND(J10=1,Z10=1),AND(J10="",Z10=1)),800,0))</f>
        <v>0</v>
      </c>
      <c r="DJ10" s="119">
        <f>IF(AND(J10&lt;&gt;1,Z10=1),BM10,0)</f>
        <v>0</v>
      </c>
      <c r="DK10" s="26">
        <f>Z10</f>
        <v>0</v>
      </c>
      <c r="DL10" s="119">
        <f>AB10</f>
        <v>0</v>
      </c>
      <c r="DM10" s="26">
        <f>ROUNDDOWN(DL10/100,0)</f>
        <v>0</v>
      </c>
      <c r="DN10" s="119">
        <f>DI10+DJ10+DL10</f>
        <v>0</v>
      </c>
      <c r="DO10" s="26">
        <f>ROUNDDOWN(DN10/100,0)</f>
        <v>0</v>
      </c>
      <c r="DP10" s="26">
        <f>MOD(DN10,100)</f>
        <v>0</v>
      </c>
      <c r="DQ10" s="26">
        <f>DO10*60+DP10</f>
        <v>0</v>
      </c>
      <c r="DR10" s="26">
        <f>CO10+DQ10</f>
        <v>0</v>
      </c>
      <c r="DS10" s="26">
        <f>ROUNDDOWN(DR10/60,0)</f>
        <v>0</v>
      </c>
      <c r="DT10" s="26">
        <f>MOD(DR10,60)</f>
        <v>0</v>
      </c>
      <c r="DU10" s="26">
        <f>DS10*100+DT10</f>
        <v>0</v>
      </c>
      <c r="DV10" s="118">
        <f>IF(DR10&gt;0,1,0)</f>
        <v>0</v>
      </c>
      <c r="DW10" s="26">
        <f>IF(C10=0,0,IF(C10&lt;O10,1,0))</f>
        <v>0</v>
      </c>
      <c r="DX10" s="26">
        <f>IF(AND(N10&gt;0,U10=0),1,0)</f>
        <v>0</v>
      </c>
      <c r="DZ10" s="26">
        <v>1</v>
      </c>
      <c r="EA10" s="26">
        <v>31</v>
      </c>
    </row>
    <row r="11" spans="1:133" ht="22.5" customHeight="1" x14ac:dyDescent="0.15">
      <c r="A11" s="53">
        <v>2</v>
      </c>
      <c r="B11" s="54" t="str">
        <f t="shared" ref="B11:B37" si="6">TEXT($O$2+A10,"aaa")</f>
        <v>水</v>
      </c>
      <c r="C11" s="5"/>
      <c r="D11" s="12">
        <f t="shared" ref="D11:D40" si="7">AF11+AG11+AM11</f>
        <v>0</v>
      </c>
      <c r="E11" s="5"/>
      <c r="F11" s="12">
        <f t="shared" ref="F11:F40" si="8">AH11+AI11+AM11</f>
        <v>0</v>
      </c>
      <c r="G11" s="5"/>
      <c r="H11" s="12">
        <f t="shared" ref="H11:H40" si="9">AF11+AG11+AM11</f>
        <v>0</v>
      </c>
      <c r="I11" s="10">
        <f t="shared" ref="I11:I40" si="10">IF(AY11&lt;0,"休憩時間ｴﾗｰ",IF(BB11&gt;1700,"実働時間ｴﾗｰ",BB11))</f>
        <v>0</v>
      </c>
      <c r="J11" s="14"/>
      <c r="K11" s="172">
        <f t="shared" ref="K11:K40" si="11">AL11+AM11+AO11</f>
        <v>0</v>
      </c>
      <c r="L11" s="5"/>
      <c r="M11" s="12">
        <f t="shared" ref="M11:M40" si="12">AN11+AO11+AP11</f>
        <v>0</v>
      </c>
      <c r="N11" s="19">
        <f t="shared" ref="N11:N40" si="13">IF(K11+M11&gt;0,"有給入力エラー",IF(BJ11&lt;0,"休憩時間ｴﾗｰ",IF(BM11&gt;1700,"総労働時間ｴﾗｰ",IF(AP11=1,"有給時間超過",BM11))))</f>
        <v>0</v>
      </c>
      <c r="O11" s="5"/>
      <c r="P11" s="12">
        <f t="shared" ref="P11:P40" si="14">BP11+BQ11+BW11</f>
        <v>0</v>
      </c>
      <c r="Q11" s="5"/>
      <c r="R11" s="12">
        <f t="shared" ref="R11:R40" si="15">BR11+BS11+BW11</f>
        <v>0</v>
      </c>
      <c r="S11" s="5"/>
      <c r="T11" s="12">
        <f t="shared" ref="T11:T40" si="16">BT11+BU11+BW11</f>
        <v>0</v>
      </c>
      <c r="U11" s="10">
        <f t="shared" ref="U11:U40" si="17">IF(CO11&lt;0,"休憩時間ｴﾗｰ",IF(CR11&gt;1700,"実働時間ｴﾗｰ",CR11))</f>
        <v>0</v>
      </c>
      <c r="V11" s="10">
        <f t="shared" ref="V11:V40" si="18">DH11</f>
        <v>0</v>
      </c>
      <c r="W11" s="10">
        <f t="shared" ref="W11:W40" si="19">DC11</f>
        <v>0</v>
      </c>
      <c r="X11" s="5"/>
      <c r="Y11" s="172">
        <f t="shared" ref="Y11:Y40" si="20">CA11+CB11+CC11</f>
        <v>0</v>
      </c>
      <c r="Z11" s="20"/>
      <c r="AA11" s="175">
        <f t="shared" ref="AA11:AA40" si="21">BV11+BW11+BY11</f>
        <v>0</v>
      </c>
      <c r="AB11" s="5"/>
      <c r="AC11" s="12">
        <f t="shared" ref="AC11:AC40" si="22">BX11+BY11+BZ11</f>
        <v>0</v>
      </c>
      <c r="AD11" s="19">
        <f t="shared" si="0"/>
        <v>0</v>
      </c>
      <c r="AE11" s="96"/>
      <c r="AF11" s="118">
        <f t="shared" ref="AF11:AF40" si="23">MOD(MOD(C11,100),15)</f>
        <v>0</v>
      </c>
      <c r="AG11" s="26">
        <f t="shared" ref="AG11:AG40" si="24">IF(MOD(C11,100)&gt;59,1,0)</f>
        <v>0</v>
      </c>
      <c r="AH11" s="118">
        <f t="shared" ref="AH11:AH40" si="25">MOD(MOD(E11,100),15)</f>
        <v>0</v>
      </c>
      <c r="AI11" s="26">
        <f t="shared" ref="AI11:AI40" si="26">IF(MOD(E11,100)&gt;59,1,0)</f>
        <v>0</v>
      </c>
      <c r="AJ11" s="118">
        <f t="shared" ref="AJ11:AJ40" si="27">MOD(MOD(G11,100),15)</f>
        <v>0</v>
      </c>
      <c r="AK11" s="26">
        <f t="shared" ref="AK11:AK40" si="28">IF(MOD(G11,100)&gt;59,1,0)</f>
        <v>0</v>
      </c>
      <c r="AL11" s="26">
        <f t="shared" ref="AL11:AL40" si="29">IF(J11&lt;&gt;"", IF(J11&lt;&gt;1,1,0),0)</f>
        <v>0</v>
      </c>
      <c r="AM11" s="26">
        <f t="shared" ref="AM11:AM40" si="30">IF(C11&amp;E11&amp;G11&lt;&gt;"",IF(J11&gt;0,1,0),0)</f>
        <v>0</v>
      </c>
      <c r="AN11" s="26">
        <f t="shared" ref="AN11:AN40" si="31">MOD(L11,100)</f>
        <v>0</v>
      </c>
      <c r="AO11" s="26">
        <f t="shared" ref="AO11:AO40" si="32">IF(J11&lt;&gt;"",IF(L11&lt;&gt;"",1,0),0)</f>
        <v>0</v>
      </c>
      <c r="AP11" s="26">
        <f t="shared" ref="AP11:AP40" si="33">IF( AND(  BI11&gt;0,BM11&gt;800 ),1,0)</f>
        <v>0</v>
      </c>
      <c r="AR11" s="26">
        <f t="shared" ref="AR11:AR40" si="34">IF(C11&lt;500,ROUNDDOWN(C11/100,0)+24,ROUNDDOWN(C11/100,0))</f>
        <v>24</v>
      </c>
      <c r="AS11" s="26">
        <f t="shared" ref="AS11:AS40" si="35">MOD(C11,100)</f>
        <v>0</v>
      </c>
      <c r="AT11" s="26">
        <f t="shared" ref="AT11:AT40" si="36">IF( OR(  C11&gt;E11,AR11&gt;=24),ROUNDDOWN(E11/100,0)+24,  ROUNDDOWN(E11/100,0))</f>
        <v>24</v>
      </c>
      <c r="AU11" s="26">
        <f t="shared" ref="AU11:AU40" si="37">MOD(E11,100)</f>
        <v>0</v>
      </c>
      <c r="AV11" s="26">
        <f t="shared" ref="AV11:AV40" si="38">ROUNDDOWN(G11/100,0)</f>
        <v>0</v>
      </c>
      <c r="AW11" s="26">
        <f t="shared" ref="AW11:AW40" si="39">MOD(G11,100)</f>
        <v>0</v>
      </c>
      <c r="AX11" s="26">
        <f t="shared" ref="AX11:AX40" si="40">AV11*60+AW11</f>
        <v>0</v>
      </c>
      <c r="AY11" s="26">
        <f t="shared" ref="AY11:AY40" si="41">(AT11*60+AU11)-(AR11*60+AS11)-(AV11*60+AW11)</f>
        <v>0</v>
      </c>
      <c r="AZ11" s="26">
        <f t="shared" ref="AZ11:AZ41" si="42">ROUNDDOWN(AY11/60,0)</f>
        <v>0</v>
      </c>
      <c r="BA11" s="26">
        <f t="shared" ref="BA11:BA40" si="43">MOD(AY11,60)</f>
        <v>0</v>
      </c>
      <c r="BB11" s="119">
        <f t="shared" ref="BB11:BB40" si="44">AZ11*100+BA11</f>
        <v>0</v>
      </c>
      <c r="BC11" s="119">
        <f t="shared" ref="BC11:BC40" si="45">J11*800</f>
        <v>0</v>
      </c>
      <c r="BD11" s="26">
        <f t="shared" ref="BD11:BD40" si="46">J11</f>
        <v>0</v>
      </c>
      <c r="BE11" s="119">
        <f t="shared" ref="BE11:BE40" si="47">L11</f>
        <v>0</v>
      </c>
      <c r="BF11" s="26">
        <f t="shared" ref="BF11:BF40" si="48">ROUNDDOWN(BE11/100,0)</f>
        <v>0</v>
      </c>
      <c r="BG11" s="119">
        <f t="shared" ref="BG11:BG40" si="49">BC11+BE11</f>
        <v>0</v>
      </c>
      <c r="BH11" s="26">
        <f t="shared" ref="BH11:BH40" si="50">ROUNDDOWN(BG11/100,0)</f>
        <v>0</v>
      </c>
      <c r="BI11" s="26">
        <f t="shared" ref="BI11:BI40" si="51">BH11*60</f>
        <v>0</v>
      </c>
      <c r="BJ11" s="26">
        <f t="shared" ref="BJ11:BJ40" si="52">IF(J11=1,BI11,AY11+BI11)</f>
        <v>0</v>
      </c>
      <c r="BK11" s="26">
        <f t="shared" ref="BK11:BK41" si="53">ROUNDDOWN(BJ11/60,0)</f>
        <v>0</v>
      </c>
      <c r="BL11" s="26">
        <f t="shared" ref="BL11:BL40" si="54">MOD(BJ11,60)</f>
        <v>0</v>
      </c>
      <c r="BM11" s="119">
        <f t="shared" ref="BM11:BM41" si="55">BK11*100+BL11</f>
        <v>0</v>
      </c>
      <c r="BN11" s="118">
        <f t="shared" ref="BN11:BN40" si="56">IF(BJ11&gt;0,1,0)</f>
        <v>0</v>
      </c>
      <c r="BO11" s="16"/>
      <c r="BP11" s="26">
        <f t="shared" ref="BP11:BP40" si="57">MOD(MOD(O11,100),15)</f>
        <v>0</v>
      </c>
      <c r="BQ11" s="26">
        <f t="shared" ref="BQ11:BQ40" si="58">IF(MOD(O11,100)&gt;59,1,0)</f>
        <v>0</v>
      </c>
      <c r="BR11" s="26">
        <f t="shared" ref="BR11:BR40" si="59">MOD(MOD(Q11,100),15)</f>
        <v>0</v>
      </c>
      <c r="BS11" s="26">
        <f t="shared" ref="BS11:BS40" si="60">IF(MOD(Q11,100)&gt;59,1,0)</f>
        <v>0</v>
      </c>
      <c r="BT11" s="26">
        <f t="shared" ref="BT11:BT40" si="61">MOD(MOD(S11,100),15)</f>
        <v>0</v>
      </c>
      <c r="BU11" s="26">
        <f t="shared" ref="BU11:BU40" si="62">IF(MOD(S11,100)&gt;59,1,0)</f>
        <v>0</v>
      </c>
      <c r="BV11" s="26">
        <f t="shared" ref="BV11:BV40" si="63">IF(Z11&lt;&gt;"", IF(Z11&lt;&gt;1,1,0),0)</f>
        <v>0</v>
      </c>
      <c r="BW11" s="26">
        <f t="shared" ref="BW11:BW40" si="64">IF(O11&amp;Q11&amp;S11&lt;&gt;"",IF(Z11&gt;0,1,0),0)</f>
        <v>0</v>
      </c>
      <c r="BX11" s="26">
        <f t="shared" ref="BX11:BX40" si="65">MOD(AB11,100)</f>
        <v>0</v>
      </c>
      <c r="BY11" s="26">
        <f t="shared" ref="BY11:BY40" si="66">IF(Z11&lt;&gt;"",IF(AB11&lt;&gt;"",1,0),0)</f>
        <v>0</v>
      </c>
      <c r="BZ11" s="26">
        <f t="shared" si="1"/>
        <v>0</v>
      </c>
      <c r="CA11" s="26">
        <f t="shared" ref="CA11:CA40" si="67">MOD(MOD(X11,100),15)</f>
        <v>0</v>
      </c>
      <c r="CB11" s="26">
        <f t="shared" ref="CB11:CB40" si="68">IF(MOD(X11,100)&gt;59,1,0)</f>
        <v>0</v>
      </c>
      <c r="CC11" s="26">
        <f t="shared" ref="CC11:CC40" si="69">IF(CX11&lt;CY11,1,0)</f>
        <v>0</v>
      </c>
      <c r="CD11" s="16"/>
      <c r="CE11" s="26">
        <f t="shared" ref="CE11:CE40" si="70">IF(O11&lt;500,ROUNDDOWN(O11/100,0)+24,ROUNDDOWN(O11/100,0))</f>
        <v>24</v>
      </c>
      <c r="CF11" s="26">
        <f t="shared" ref="CF11:CF40" si="71">MOD(O11,100)</f>
        <v>0</v>
      </c>
      <c r="CG11" s="26">
        <f t="shared" ref="CG11:CG40" si="72">IF( OR(  O11&gt;Q11,CE11&gt;=24),ROUNDDOWN(Q11/100,0)+24,  ROUNDDOWN(Q11/100,0))</f>
        <v>24</v>
      </c>
      <c r="CH11" s="26">
        <f t="shared" ref="CH11:CH40" si="73">MOD(Q11,100)</f>
        <v>0</v>
      </c>
      <c r="CI11" s="26">
        <f t="shared" ref="CI11:CI40" si="74">ROUNDDOWN(S11/100,0)</f>
        <v>0</v>
      </c>
      <c r="CJ11" s="26">
        <f t="shared" ref="CJ11:CJ40" si="75">MOD(S11,100)</f>
        <v>0</v>
      </c>
      <c r="CK11" s="26">
        <f t="shared" ref="CK11:CK40" si="76">CI11*60+CJ11</f>
        <v>0</v>
      </c>
      <c r="CL11" s="26">
        <f t="shared" ref="CL11:CL40" si="77">ROUNDDOWN(X11/100,0)</f>
        <v>0</v>
      </c>
      <c r="CM11" s="26">
        <f t="shared" ref="CM11:CM40" si="78">MOD(X11,100)</f>
        <v>0</v>
      </c>
      <c r="CN11" s="26">
        <f t="shared" si="2"/>
        <v>0</v>
      </c>
      <c r="CO11" s="26">
        <f t="shared" ref="CO11:CO40" si="79">(CG11*60+CH11)-(CE11*60+CF11)-(CI11*60+CJ11)-(CL11*60+CM11)</f>
        <v>0</v>
      </c>
      <c r="CP11" s="26">
        <f t="shared" ref="CP11:CP41" si="80">ROUNDDOWN(CO11/60,0)</f>
        <v>0</v>
      </c>
      <c r="CQ11" s="26">
        <f t="shared" ref="CQ11:CQ40" si="81">MOD(CO11,60)</f>
        <v>0</v>
      </c>
      <c r="CR11" s="119">
        <f t="shared" ref="CR11:CR40" si="82">CP11*100+CQ11</f>
        <v>0</v>
      </c>
      <c r="CS11" s="118">
        <f t="shared" si="3"/>
        <v>0</v>
      </c>
      <c r="CT11" s="118">
        <f t="shared" ref="CT11:CT40" si="83">CE11*60+CF11-1320</f>
        <v>120</v>
      </c>
      <c r="CU11" s="118">
        <f t="shared" ref="CU11:CU40" si="84">CG11*60+CH11-1320</f>
        <v>120</v>
      </c>
      <c r="CV11" s="118">
        <f t="shared" ref="CV11:CV40" si="85">IF(CT11&lt;0,0,CT11)</f>
        <v>120</v>
      </c>
      <c r="CW11" s="118">
        <f t="shared" ref="CW11:CW40" si="86">IF(CU11&gt;420,420,CU11)</f>
        <v>120</v>
      </c>
      <c r="CX11" s="118">
        <f t="shared" ref="CX11:CX40" si="87">IF( (CW11-CV11)&lt;0,0,CW11-CV11)</f>
        <v>0</v>
      </c>
      <c r="CY11" s="118">
        <f t="shared" ref="CY11:CY40" si="88">CL11*60+CM11</f>
        <v>0</v>
      </c>
      <c r="CZ11" s="118">
        <f t="shared" ref="CZ11:CZ40" si="89">IF(CX11-CY11&lt;0,0,CX11-CY11)</f>
        <v>0</v>
      </c>
      <c r="DA11" s="118">
        <f t="shared" ref="DA11:DA41" si="90">ROUNDDOWN(CZ11/60,0)</f>
        <v>0</v>
      </c>
      <c r="DB11" s="118">
        <f t="shared" ref="DB11:DB40" si="91">MOD(CZ11,60)</f>
        <v>0</v>
      </c>
      <c r="DC11" s="119">
        <f t="shared" ref="DC11:DC40" si="92">DA11*100+DB11</f>
        <v>0</v>
      </c>
      <c r="DD11" s="26">
        <f t="shared" si="4"/>
        <v>0</v>
      </c>
      <c r="DE11" s="118">
        <f t="shared" ref="DE11:DE40" si="93">ROUNDDOWN(DD11/60,0)</f>
        <v>0</v>
      </c>
      <c r="DF11" s="118">
        <f t="shared" ref="DF11:DF40" si="94">MOD(DD11,60)</f>
        <v>0</v>
      </c>
      <c r="DG11" s="118">
        <f t="shared" ref="DG11:DG40" si="95">DE11*60+DF11</f>
        <v>0</v>
      </c>
      <c r="DH11" s="120">
        <f t="shared" ref="DH11:DH40" si="96">DE11*100+DF11</f>
        <v>0</v>
      </c>
      <c r="DI11" s="119">
        <f t="shared" si="5"/>
        <v>0</v>
      </c>
      <c r="DJ11" s="119">
        <f t="shared" ref="DJ11:DJ40" si="97">IF(AND(J11&lt;&gt;1,Z11=1),BM11,0)</f>
        <v>0</v>
      </c>
      <c r="DK11" s="26">
        <f t="shared" ref="DK11:DK40" si="98">Z11</f>
        <v>0</v>
      </c>
      <c r="DL11" s="119">
        <f t="shared" ref="DL11:DL40" si="99">AB11</f>
        <v>0</v>
      </c>
      <c r="DM11" s="26">
        <f t="shared" ref="DM11:DM40" si="100">ROUNDDOWN(DL11/100,0)</f>
        <v>0</v>
      </c>
      <c r="DN11" s="119">
        <f t="shared" ref="DN11:DN40" si="101">DI11+DJ11+DL11</f>
        <v>0</v>
      </c>
      <c r="DO11" s="26">
        <f t="shared" ref="DO11:DO40" si="102">ROUNDDOWN(DN11/100,0)</f>
        <v>0</v>
      </c>
      <c r="DP11" s="26">
        <f t="shared" ref="DP11:DP40" si="103">MOD(DN11,100)</f>
        <v>0</v>
      </c>
      <c r="DQ11" s="26">
        <f t="shared" ref="DQ11:DQ40" si="104">DO11*60+DP11</f>
        <v>0</v>
      </c>
      <c r="DR11" s="26">
        <f t="shared" ref="DR11:DR40" si="105">CO11+DQ11</f>
        <v>0</v>
      </c>
      <c r="DS11" s="26">
        <f t="shared" ref="DS11:DS41" si="106">ROUNDDOWN(DR11/60,0)</f>
        <v>0</v>
      </c>
      <c r="DT11" s="26">
        <f t="shared" ref="DT11:DT40" si="107">MOD(DR11,60)</f>
        <v>0</v>
      </c>
      <c r="DU11" s="26">
        <f t="shared" ref="DU11:DU40" si="108">DS11*100+DT11</f>
        <v>0</v>
      </c>
      <c r="DV11" s="118">
        <f t="shared" ref="DV11:DV40" si="109">IF(DR11&gt;0,1,0)</f>
        <v>0</v>
      </c>
      <c r="DW11" s="26">
        <f t="shared" ref="DW11:DW40" si="110">IF(C11=0,0,IF(C11&lt;O11,1,0))</f>
        <v>0</v>
      </c>
      <c r="DX11" s="26">
        <f t="shared" ref="DX11:DX40" si="111">IF(AND(N11&gt;0,U11=0),1,0)</f>
        <v>0</v>
      </c>
      <c r="DZ11" s="26">
        <v>2</v>
      </c>
      <c r="EA11" s="26">
        <v>28</v>
      </c>
    </row>
    <row r="12" spans="1:133" ht="22.5" customHeight="1" x14ac:dyDescent="0.15">
      <c r="A12" s="53">
        <v>3</v>
      </c>
      <c r="B12" s="54" t="str">
        <f t="shared" si="6"/>
        <v>木</v>
      </c>
      <c r="C12" s="5"/>
      <c r="D12" s="12">
        <f t="shared" si="7"/>
        <v>0</v>
      </c>
      <c r="E12" s="5"/>
      <c r="F12" s="12">
        <f t="shared" si="8"/>
        <v>0</v>
      </c>
      <c r="G12" s="5"/>
      <c r="H12" s="12">
        <f t="shared" si="9"/>
        <v>0</v>
      </c>
      <c r="I12" s="10">
        <f t="shared" si="10"/>
        <v>0</v>
      </c>
      <c r="J12" s="14"/>
      <c r="K12" s="172">
        <f t="shared" si="11"/>
        <v>0</v>
      </c>
      <c r="L12" s="5"/>
      <c r="M12" s="12">
        <f t="shared" si="12"/>
        <v>0</v>
      </c>
      <c r="N12" s="19">
        <f t="shared" si="13"/>
        <v>0</v>
      </c>
      <c r="O12" s="5"/>
      <c r="P12" s="12">
        <f t="shared" si="14"/>
        <v>0</v>
      </c>
      <c r="Q12" s="5"/>
      <c r="R12" s="12">
        <f t="shared" si="15"/>
        <v>0</v>
      </c>
      <c r="S12" s="5"/>
      <c r="T12" s="12">
        <f t="shared" si="16"/>
        <v>0</v>
      </c>
      <c r="U12" s="10">
        <f t="shared" si="17"/>
        <v>0</v>
      </c>
      <c r="V12" s="10">
        <f t="shared" si="18"/>
        <v>0</v>
      </c>
      <c r="W12" s="10">
        <f t="shared" si="19"/>
        <v>0</v>
      </c>
      <c r="X12" s="5"/>
      <c r="Y12" s="172">
        <f t="shared" si="20"/>
        <v>0</v>
      </c>
      <c r="Z12" s="20"/>
      <c r="AA12" s="175">
        <f t="shared" si="21"/>
        <v>0</v>
      </c>
      <c r="AB12" s="5"/>
      <c r="AC12" s="12">
        <f t="shared" si="22"/>
        <v>0</v>
      </c>
      <c r="AD12" s="19">
        <f t="shared" si="0"/>
        <v>0</v>
      </c>
      <c r="AE12" s="96"/>
      <c r="AF12" s="118">
        <f t="shared" si="23"/>
        <v>0</v>
      </c>
      <c r="AG12" s="26">
        <f t="shared" si="24"/>
        <v>0</v>
      </c>
      <c r="AH12" s="118">
        <f t="shared" si="25"/>
        <v>0</v>
      </c>
      <c r="AI12" s="26">
        <f t="shared" si="26"/>
        <v>0</v>
      </c>
      <c r="AJ12" s="118">
        <f t="shared" si="27"/>
        <v>0</v>
      </c>
      <c r="AK12" s="26">
        <f t="shared" si="28"/>
        <v>0</v>
      </c>
      <c r="AL12" s="26">
        <f t="shared" si="29"/>
        <v>0</v>
      </c>
      <c r="AM12" s="26">
        <f t="shared" si="30"/>
        <v>0</v>
      </c>
      <c r="AN12" s="26">
        <f t="shared" si="31"/>
        <v>0</v>
      </c>
      <c r="AO12" s="26">
        <f t="shared" si="32"/>
        <v>0</v>
      </c>
      <c r="AP12" s="26">
        <f t="shared" si="33"/>
        <v>0</v>
      </c>
      <c r="AR12" s="26">
        <f t="shared" si="34"/>
        <v>24</v>
      </c>
      <c r="AS12" s="26">
        <f t="shared" si="35"/>
        <v>0</v>
      </c>
      <c r="AT12" s="26">
        <f t="shared" si="36"/>
        <v>24</v>
      </c>
      <c r="AU12" s="26">
        <f t="shared" si="37"/>
        <v>0</v>
      </c>
      <c r="AV12" s="26">
        <f t="shared" si="38"/>
        <v>0</v>
      </c>
      <c r="AW12" s="26">
        <f t="shared" si="39"/>
        <v>0</v>
      </c>
      <c r="AX12" s="26">
        <f t="shared" si="40"/>
        <v>0</v>
      </c>
      <c r="AY12" s="26">
        <f t="shared" si="41"/>
        <v>0</v>
      </c>
      <c r="AZ12" s="26">
        <f t="shared" si="42"/>
        <v>0</v>
      </c>
      <c r="BA12" s="26">
        <f t="shared" si="43"/>
        <v>0</v>
      </c>
      <c r="BB12" s="119">
        <f t="shared" si="44"/>
        <v>0</v>
      </c>
      <c r="BC12" s="119">
        <f t="shared" si="45"/>
        <v>0</v>
      </c>
      <c r="BD12" s="26">
        <f t="shared" si="46"/>
        <v>0</v>
      </c>
      <c r="BE12" s="119">
        <f t="shared" si="47"/>
        <v>0</v>
      </c>
      <c r="BF12" s="26">
        <f t="shared" si="48"/>
        <v>0</v>
      </c>
      <c r="BG12" s="119">
        <f t="shared" si="49"/>
        <v>0</v>
      </c>
      <c r="BH12" s="26">
        <f t="shared" si="50"/>
        <v>0</v>
      </c>
      <c r="BI12" s="26">
        <f t="shared" si="51"/>
        <v>0</v>
      </c>
      <c r="BJ12" s="26">
        <f t="shared" si="52"/>
        <v>0</v>
      </c>
      <c r="BK12" s="26">
        <f t="shared" si="53"/>
        <v>0</v>
      </c>
      <c r="BL12" s="26">
        <f t="shared" si="54"/>
        <v>0</v>
      </c>
      <c r="BM12" s="119">
        <f t="shared" si="55"/>
        <v>0</v>
      </c>
      <c r="BN12" s="118">
        <f t="shared" si="56"/>
        <v>0</v>
      </c>
      <c r="BO12" s="16"/>
      <c r="BP12" s="26">
        <f t="shared" si="57"/>
        <v>0</v>
      </c>
      <c r="BQ12" s="26">
        <f t="shared" si="58"/>
        <v>0</v>
      </c>
      <c r="BR12" s="26">
        <f t="shared" si="59"/>
        <v>0</v>
      </c>
      <c r="BS12" s="26">
        <f t="shared" si="60"/>
        <v>0</v>
      </c>
      <c r="BT12" s="26">
        <f t="shared" si="61"/>
        <v>0</v>
      </c>
      <c r="BU12" s="26">
        <f t="shared" si="62"/>
        <v>0</v>
      </c>
      <c r="BV12" s="26">
        <f t="shared" si="63"/>
        <v>0</v>
      </c>
      <c r="BW12" s="26">
        <f t="shared" si="64"/>
        <v>0</v>
      </c>
      <c r="BX12" s="26">
        <f t="shared" si="65"/>
        <v>0</v>
      </c>
      <c r="BY12" s="26">
        <f t="shared" si="66"/>
        <v>0</v>
      </c>
      <c r="BZ12" s="26">
        <f t="shared" si="1"/>
        <v>0</v>
      </c>
      <c r="CA12" s="26">
        <f t="shared" si="67"/>
        <v>0</v>
      </c>
      <c r="CB12" s="26">
        <f t="shared" si="68"/>
        <v>0</v>
      </c>
      <c r="CC12" s="26">
        <f t="shared" si="69"/>
        <v>0</v>
      </c>
      <c r="CD12" s="16"/>
      <c r="CE12" s="26">
        <f t="shared" si="70"/>
        <v>24</v>
      </c>
      <c r="CF12" s="26">
        <f t="shared" si="71"/>
        <v>0</v>
      </c>
      <c r="CG12" s="26">
        <f t="shared" si="72"/>
        <v>24</v>
      </c>
      <c r="CH12" s="26">
        <f t="shared" si="73"/>
        <v>0</v>
      </c>
      <c r="CI12" s="26">
        <f t="shared" si="74"/>
        <v>0</v>
      </c>
      <c r="CJ12" s="26">
        <f t="shared" si="75"/>
        <v>0</v>
      </c>
      <c r="CK12" s="26">
        <f t="shared" si="76"/>
        <v>0</v>
      </c>
      <c r="CL12" s="26">
        <f t="shared" si="77"/>
        <v>0</v>
      </c>
      <c r="CM12" s="26">
        <f t="shared" si="78"/>
        <v>0</v>
      </c>
      <c r="CN12" s="26">
        <f t="shared" si="2"/>
        <v>0</v>
      </c>
      <c r="CO12" s="26">
        <f t="shared" si="79"/>
        <v>0</v>
      </c>
      <c r="CP12" s="26">
        <f t="shared" si="80"/>
        <v>0</v>
      </c>
      <c r="CQ12" s="26">
        <f t="shared" si="81"/>
        <v>0</v>
      </c>
      <c r="CR12" s="119">
        <f t="shared" si="82"/>
        <v>0</v>
      </c>
      <c r="CS12" s="118">
        <f t="shared" si="3"/>
        <v>0</v>
      </c>
      <c r="CT12" s="118">
        <f t="shared" si="83"/>
        <v>120</v>
      </c>
      <c r="CU12" s="118">
        <f t="shared" si="84"/>
        <v>120</v>
      </c>
      <c r="CV12" s="118">
        <f t="shared" si="85"/>
        <v>120</v>
      </c>
      <c r="CW12" s="118">
        <f t="shared" si="86"/>
        <v>120</v>
      </c>
      <c r="CX12" s="118">
        <f t="shared" si="87"/>
        <v>0</v>
      </c>
      <c r="CY12" s="118">
        <f t="shared" si="88"/>
        <v>0</v>
      </c>
      <c r="CZ12" s="118">
        <f t="shared" si="89"/>
        <v>0</v>
      </c>
      <c r="DA12" s="118">
        <f t="shared" si="90"/>
        <v>0</v>
      </c>
      <c r="DB12" s="118">
        <f t="shared" si="91"/>
        <v>0</v>
      </c>
      <c r="DC12" s="119">
        <f t="shared" si="92"/>
        <v>0</v>
      </c>
      <c r="DD12" s="26">
        <f t="shared" si="4"/>
        <v>0</v>
      </c>
      <c r="DE12" s="118">
        <f t="shared" si="93"/>
        <v>0</v>
      </c>
      <c r="DF12" s="118">
        <f t="shared" si="94"/>
        <v>0</v>
      </c>
      <c r="DG12" s="118">
        <f t="shared" si="95"/>
        <v>0</v>
      </c>
      <c r="DH12" s="120">
        <f t="shared" si="96"/>
        <v>0</v>
      </c>
      <c r="DI12" s="119">
        <f t="shared" si="5"/>
        <v>0</v>
      </c>
      <c r="DJ12" s="119">
        <f t="shared" si="97"/>
        <v>0</v>
      </c>
      <c r="DK12" s="26">
        <f t="shared" si="98"/>
        <v>0</v>
      </c>
      <c r="DL12" s="119">
        <f t="shared" si="99"/>
        <v>0</v>
      </c>
      <c r="DM12" s="26">
        <f t="shared" si="100"/>
        <v>0</v>
      </c>
      <c r="DN12" s="119">
        <f t="shared" si="101"/>
        <v>0</v>
      </c>
      <c r="DO12" s="26">
        <f t="shared" si="102"/>
        <v>0</v>
      </c>
      <c r="DP12" s="26">
        <f t="shared" si="103"/>
        <v>0</v>
      </c>
      <c r="DQ12" s="26">
        <f t="shared" si="104"/>
        <v>0</v>
      </c>
      <c r="DR12" s="26">
        <f t="shared" si="105"/>
        <v>0</v>
      </c>
      <c r="DS12" s="26">
        <f t="shared" si="106"/>
        <v>0</v>
      </c>
      <c r="DT12" s="26">
        <f t="shared" si="107"/>
        <v>0</v>
      </c>
      <c r="DU12" s="26">
        <f t="shared" si="108"/>
        <v>0</v>
      </c>
      <c r="DV12" s="118">
        <f t="shared" si="109"/>
        <v>0</v>
      </c>
      <c r="DW12" s="26">
        <f t="shared" si="110"/>
        <v>0</v>
      </c>
      <c r="DX12" s="26">
        <f t="shared" si="111"/>
        <v>0</v>
      </c>
      <c r="DZ12" s="26">
        <v>3</v>
      </c>
      <c r="EA12" s="26">
        <v>31</v>
      </c>
    </row>
    <row r="13" spans="1:133" ht="22.5" customHeight="1" x14ac:dyDescent="0.15">
      <c r="A13" s="53">
        <v>4</v>
      </c>
      <c r="B13" s="54" t="str">
        <f t="shared" si="6"/>
        <v>金</v>
      </c>
      <c r="C13" s="5"/>
      <c r="D13" s="12">
        <f t="shared" si="7"/>
        <v>0</v>
      </c>
      <c r="E13" s="5"/>
      <c r="F13" s="12">
        <f t="shared" si="8"/>
        <v>0</v>
      </c>
      <c r="G13" s="5"/>
      <c r="H13" s="12">
        <f t="shared" si="9"/>
        <v>0</v>
      </c>
      <c r="I13" s="10">
        <f t="shared" si="10"/>
        <v>0</v>
      </c>
      <c r="J13" s="14"/>
      <c r="K13" s="172">
        <f t="shared" si="11"/>
        <v>0</v>
      </c>
      <c r="L13" s="5"/>
      <c r="M13" s="12">
        <f t="shared" si="12"/>
        <v>0</v>
      </c>
      <c r="N13" s="19">
        <f t="shared" si="13"/>
        <v>0</v>
      </c>
      <c r="O13" s="5"/>
      <c r="P13" s="12">
        <f t="shared" si="14"/>
        <v>0</v>
      </c>
      <c r="Q13" s="5"/>
      <c r="R13" s="12">
        <f t="shared" si="15"/>
        <v>0</v>
      </c>
      <c r="S13" s="5"/>
      <c r="T13" s="12">
        <f t="shared" si="16"/>
        <v>0</v>
      </c>
      <c r="U13" s="10">
        <f t="shared" si="17"/>
        <v>0</v>
      </c>
      <c r="V13" s="10">
        <f t="shared" si="18"/>
        <v>0</v>
      </c>
      <c r="W13" s="10">
        <f t="shared" si="19"/>
        <v>0</v>
      </c>
      <c r="X13" s="5"/>
      <c r="Y13" s="172">
        <f t="shared" si="20"/>
        <v>0</v>
      </c>
      <c r="Z13" s="20"/>
      <c r="AA13" s="175">
        <f t="shared" si="21"/>
        <v>0</v>
      </c>
      <c r="AB13" s="5"/>
      <c r="AC13" s="12">
        <f t="shared" si="22"/>
        <v>0</v>
      </c>
      <c r="AD13" s="19">
        <f t="shared" si="0"/>
        <v>0</v>
      </c>
      <c r="AE13" s="96"/>
      <c r="AF13" s="118">
        <f t="shared" si="23"/>
        <v>0</v>
      </c>
      <c r="AG13" s="26">
        <f t="shared" si="24"/>
        <v>0</v>
      </c>
      <c r="AH13" s="118">
        <f t="shared" si="25"/>
        <v>0</v>
      </c>
      <c r="AI13" s="26">
        <f t="shared" si="26"/>
        <v>0</v>
      </c>
      <c r="AJ13" s="118">
        <f t="shared" si="27"/>
        <v>0</v>
      </c>
      <c r="AK13" s="26">
        <f t="shared" si="28"/>
        <v>0</v>
      </c>
      <c r="AL13" s="26">
        <f t="shared" si="29"/>
        <v>0</v>
      </c>
      <c r="AM13" s="26">
        <f t="shared" si="30"/>
        <v>0</v>
      </c>
      <c r="AN13" s="26">
        <f t="shared" si="31"/>
        <v>0</v>
      </c>
      <c r="AO13" s="26">
        <f t="shared" si="32"/>
        <v>0</v>
      </c>
      <c r="AP13" s="26">
        <f t="shared" si="33"/>
        <v>0</v>
      </c>
      <c r="AR13" s="26">
        <f t="shared" si="34"/>
        <v>24</v>
      </c>
      <c r="AS13" s="26">
        <f t="shared" si="35"/>
        <v>0</v>
      </c>
      <c r="AT13" s="26">
        <f t="shared" si="36"/>
        <v>24</v>
      </c>
      <c r="AU13" s="26">
        <f t="shared" si="37"/>
        <v>0</v>
      </c>
      <c r="AV13" s="26">
        <f t="shared" si="38"/>
        <v>0</v>
      </c>
      <c r="AW13" s="26">
        <f t="shared" si="39"/>
        <v>0</v>
      </c>
      <c r="AX13" s="26">
        <f t="shared" si="40"/>
        <v>0</v>
      </c>
      <c r="AY13" s="26">
        <f t="shared" si="41"/>
        <v>0</v>
      </c>
      <c r="AZ13" s="26">
        <f t="shared" si="42"/>
        <v>0</v>
      </c>
      <c r="BA13" s="26">
        <f t="shared" si="43"/>
        <v>0</v>
      </c>
      <c r="BB13" s="119">
        <f t="shared" si="44"/>
        <v>0</v>
      </c>
      <c r="BC13" s="119">
        <f t="shared" si="45"/>
        <v>0</v>
      </c>
      <c r="BD13" s="26">
        <f t="shared" si="46"/>
        <v>0</v>
      </c>
      <c r="BE13" s="119">
        <f t="shared" si="47"/>
        <v>0</v>
      </c>
      <c r="BF13" s="26">
        <f t="shared" si="48"/>
        <v>0</v>
      </c>
      <c r="BG13" s="119">
        <f t="shared" si="49"/>
        <v>0</v>
      </c>
      <c r="BH13" s="26">
        <f t="shared" si="50"/>
        <v>0</v>
      </c>
      <c r="BI13" s="26">
        <f t="shared" si="51"/>
        <v>0</v>
      </c>
      <c r="BJ13" s="26">
        <f t="shared" si="52"/>
        <v>0</v>
      </c>
      <c r="BK13" s="26">
        <f t="shared" si="53"/>
        <v>0</v>
      </c>
      <c r="BL13" s="26">
        <f t="shared" si="54"/>
        <v>0</v>
      </c>
      <c r="BM13" s="119">
        <f t="shared" si="55"/>
        <v>0</v>
      </c>
      <c r="BN13" s="118">
        <f t="shared" si="56"/>
        <v>0</v>
      </c>
      <c r="BO13" s="16"/>
      <c r="BP13" s="26">
        <f t="shared" si="57"/>
        <v>0</v>
      </c>
      <c r="BQ13" s="26">
        <f t="shared" si="58"/>
        <v>0</v>
      </c>
      <c r="BR13" s="26">
        <f t="shared" si="59"/>
        <v>0</v>
      </c>
      <c r="BS13" s="26">
        <f t="shared" si="60"/>
        <v>0</v>
      </c>
      <c r="BT13" s="26">
        <f t="shared" si="61"/>
        <v>0</v>
      </c>
      <c r="BU13" s="26">
        <f t="shared" si="62"/>
        <v>0</v>
      </c>
      <c r="BV13" s="26">
        <f t="shared" si="63"/>
        <v>0</v>
      </c>
      <c r="BW13" s="26">
        <f t="shared" si="64"/>
        <v>0</v>
      </c>
      <c r="BX13" s="26">
        <f t="shared" si="65"/>
        <v>0</v>
      </c>
      <c r="BY13" s="26">
        <f t="shared" si="66"/>
        <v>0</v>
      </c>
      <c r="BZ13" s="26">
        <f t="shared" si="1"/>
        <v>0</v>
      </c>
      <c r="CA13" s="26">
        <f t="shared" si="67"/>
        <v>0</v>
      </c>
      <c r="CB13" s="26">
        <f t="shared" si="68"/>
        <v>0</v>
      </c>
      <c r="CC13" s="26">
        <f t="shared" si="69"/>
        <v>0</v>
      </c>
      <c r="CD13" s="16"/>
      <c r="CE13" s="26">
        <f t="shared" si="70"/>
        <v>24</v>
      </c>
      <c r="CF13" s="26">
        <f t="shared" si="71"/>
        <v>0</v>
      </c>
      <c r="CG13" s="26">
        <f t="shared" si="72"/>
        <v>24</v>
      </c>
      <c r="CH13" s="26">
        <f t="shared" si="73"/>
        <v>0</v>
      </c>
      <c r="CI13" s="26">
        <f t="shared" si="74"/>
        <v>0</v>
      </c>
      <c r="CJ13" s="26">
        <f t="shared" si="75"/>
        <v>0</v>
      </c>
      <c r="CK13" s="26">
        <f t="shared" si="76"/>
        <v>0</v>
      </c>
      <c r="CL13" s="26">
        <f t="shared" si="77"/>
        <v>0</v>
      </c>
      <c r="CM13" s="26">
        <f t="shared" si="78"/>
        <v>0</v>
      </c>
      <c r="CN13" s="26">
        <f t="shared" si="2"/>
        <v>0</v>
      </c>
      <c r="CO13" s="26">
        <f t="shared" si="79"/>
        <v>0</v>
      </c>
      <c r="CP13" s="26">
        <f t="shared" si="80"/>
        <v>0</v>
      </c>
      <c r="CQ13" s="26">
        <f t="shared" si="81"/>
        <v>0</v>
      </c>
      <c r="CR13" s="119">
        <f t="shared" si="82"/>
        <v>0</v>
      </c>
      <c r="CS13" s="118">
        <f t="shared" si="3"/>
        <v>0</v>
      </c>
      <c r="CT13" s="118">
        <f t="shared" si="83"/>
        <v>120</v>
      </c>
      <c r="CU13" s="118">
        <f t="shared" si="84"/>
        <v>120</v>
      </c>
      <c r="CV13" s="118">
        <f t="shared" si="85"/>
        <v>120</v>
      </c>
      <c r="CW13" s="118">
        <f t="shared" si="86"/>
        <v>120</v>
      </c>
      <c r="CX13" s="118">
        <f t="shared" si="87"/>
        <v>0</v>
      </c>
      <c r="CY13" s="118">
        <f t="shared" si="88"/>
        <v>0</v>
      </c>
      <c r="CZ13" s="118">
        <f t="shared" si="89"/>
        <v>0</v>
      </c>
      <c r="DA13" s="118">
        <f t="shared" si="90"/>
        <v>0</v>
      </c>
      <c r="DB13" s="118">
        <f t="shared" si="91"/>
        <v>0</v>
      </c>
      <c r="DC13" s="119">
        <f t="shared" si="92"/>
        <v>0</v>
      </c>
      <c r="DD13" s="26">
        <f t="shared" si="4"/>
        <v>0</v>
      </c>
      <c r="DE13" s="118">
        <f t="shared" si="93"/>
        <v>0</v>
      </c>
      <c r="DF13" s="118">
        <f t="shared" si="94"/>
        <v>0</v>
      </c>
      <c r="DG13" s="118">
        <f t="shared" si="95"/>
        <v>0</v>
      </c>
      <c r="DH13" s="120">
        <f t="shared" si="96"/>
        <v>0</v>
      </c>
      <c r="DI13" s="119">
        <f t="shared" si="5"/>
        <v>0</v>
      </c>
      <c r="DJ13" s="119">
        <f t="shared" si="97"/>
        <v>0</v>
      </c>
      <c r="DK13" s="26">
        <f t="shared" si="98"/>
        <v>0</v>
      </c>
      <c r="DL13" s="119">
        <f t="shared" si="99"/>
        <v>0</v>
      </c>
      <c r="DM13" s="26">
        <f t="shared" si="100"/>
        <v>0</v>
      </c>
      <c r="DN13" s="119">
        <f t="shared" si="101"/>
        <v>0</v>
      </c>
      <c r="DO13" s="26">
        <f t="shared" si="102"/>
        <v>0</v>
      </c>
      <c r="DP13" s="26">
        <f t="shared" si="103"/>
        <v>0</v>
      </c>
      <c r="DQ13" s="26">
        <f t="shared" si="104"/>
        <v>0</v>
      </c>
      <c r="DR13" s="26">
        <f t="shared" si="105"/>
        <v>0</v>
      </c>
      <c r="DS13" s="26">
        <f t="shared" si="106"/>
        <v>0</v>
      </c>
      <c r="DT13" s="26">
        <f t="shared" si="107"/>
        <v>0</v>
      </c>
      <c r="DU13" s="26">
        <f t="shared" si="108"/>
        <v>0</v>
      </c>
      <c r="DV13" s="118">
        <f t="shared" si="109"/>
        <v>0</v>
      </c>
      <c r="DW13" s="26">
        <f t="shared" si="110"/>
        <v>0</v>
      </c>
      <c r="DX13" s="26">
        <f t="shared" si="111"/>
        <v>0</v>
      </c>
      <c r="DZ13" s="26">
        <v>4</v>
      </c>
      <c r="EA13" s="26">
        <v>30</v>
      </c>
    </row>
    <row r="14" spans="1:133" ht="22.5" customHeight="1" x14ac:dyDescent="0.15">
      <c r="A14" s="53">
        <v>5</v>
      </c>
      <c r="B14" s="54" t="str">
        <f t="shared" si="6"/>
        <v>土</v>
      </c>
      <c r="C14" s="5"/>
      <c r="D14" s="12">
        <f t="shared" si="7"/>
        <v>0</v>
      </c>
      <c r="E14" s="5"/>
      <c r="F14" s="12">
        <f t="shared" si="8"/>
        <v>0</v>
      </c>
      <c r="G14" s="5"/>
      <c r="H14" s="12">
        <f t="shared" si="9"/>
        <v>0</v>
      </c>
      <c r="I14" s="10">
        <f t="shared" si="10"/>
        <v>0</v>
      </c>
      <c r="J14" s="14"/>
      <c r="K14" s="172">
        <f t="shared" si="11"/>
        <v>0</v>
      </c>
      <c r="L14" s="5"/>
      <c r="M14" s="12">
        <f t="shared" si="12"/>
        <v>0</v>
      </c>
      <c r="N14" s="19">
        <f t="shared" si="13"/>
        <v>0</v>
      </c>
      <c r="O14" s="5"/>
      <c r="P14" s="12">
        <f t="shared" si="14"/>
        <v>0</v>
      </c>
      <c r="Q14" s="5"/>
      <c r="R14" s="12">
        <f t="shared" si="15"/>
        <v>0</v>
      </c>
      <c r="S14" s="5"/>
      <c r="T14" s="12">
        <f t="shared" si="16"/>
        <v>0</v>
      </c>
      <c r="U14" s="10">
        <f t="shared" si="17"/>
        <v>0</v>
      </c>
      <c r="V14" s="10">
        <f t="shared" si="18"/>
        <v>0</v>
      </c>
      <c r="W14" s="10">
        <f t="shared" si="19"/>
        <v>0</v>
      </c>
      <c r="X14" s="5"/>
      <c r="Y14" s="172">
        <f t="shared" si="20"/>
        <v>0</v>
      </c>
      <c r="Z14" s="20"/>
      <c r="AA14" s="175">
        <f t="shared" si="21"/>
        <v>0</v>
      </c>
      <c r="AB14" s="5"/>
      <c r="AC14" s="12">
        <f t="shared" si="22"/>
        <v>0</v>
      </c>
      <c r="AD14" s="19">
        <f t="shared" si="0"/>
        <v>0</v>
      </c>
      <c r="AE14" s="96"/>
      <c r="AF14" s="118">
        <f t="shared" si="23"/>
        <v>0</v>
      </c>
      <c r="AG14" s="26">
        <f t="shared" si="24"/>
        <v>0</v>
      </c>
      <c r="AH14" s="118">
        <f t="shared" si="25"/>
        <v>0</v>
      </c>
      <c r="AI14" s="26">
        <f t="shared" si="26"/>
        <v>0</v>
      </c>
      <c r="AJ14" s="118">
        <f t="shared" si="27"/>
        <v>0</v>
      </c>
      <c r="AK14" s="26">
        <f t="shared" si="28"/>
        <v>0</v>
      </c>
      <c r="AL14" s="26">
        <f t="shared" si="29"/>
        <v>0</v>
      </c>
      <c r="AM14" s="26">
        <f t="shared" si="30"/>
        <v>0</v>
      </c>
      <c r="AN14" s="26">
        <f t="shared" si="31"/>
        <v>0</v>
      </c>
      <c r="AO14" s="26">
        <f t="shared" si="32"/>
        <v>0</v>
      </c>
      <c r="AP14" s="26">
        <f t="shared" si="33"/>
        <v>0</v>
      </c>
      <c r="AR14" s="26">
        <f t="shared" si="34"/>
        <v>24</v>
      </c>
      <c r="AS14" s="26">
        <f t="shared" si="35"/>
        <v>0</v>
      </c>
      <c r="AT14" s="26">
        <f t="shared" si="36"/>
        <v>24</v>
      </c>
      <c r="AU14" s="26">
        <f t="shared" si="37"/>
        <v>0</v>
      </c>
      <c r="AV14" s="26">
        <f t="shared" si="38"/>
        <v>0</v>
      </c>
      <c r="AW14" s="26">
        <f t="shared" si="39"/>
        <v>0</v>
      </c>
      <c r="AX14" s="26">
        <f t="shared" si="40"/>
        <v>0</v>
      </c>
      <c r="AY14" s="26">
        <f t="shared" si="41"/>
        <v>0</v>
      </c>
      <c r="AZ14" s="26">
        <f t="shared" si="42"/>
        <v>0</v>
      </c>
      <c r="BA14" s="26">
        <f t="shared" si="43"/>
        <v>0</v>
      </c>
      <c r="BB14" s="119">
        <f t="shared" si="44"/>
        <v>0</v>
      </c>
      <c r="BC14" s="119">
        <f t="shared" si="45"/>
        <v>0</v>
      </c>
      <c r="BD14" s="26">
        <f t="shared" si="46"/>
        <v>0</v>
      </c>
      <c r="BE14" s="119">
        <f t="shared" si="47"/>
        <v>0</v>
      </c>
      <c r="BF14" s="26">
        <f t="shared" si="48"/>
        <v>0</v>
      </c>
      <c r="BG14" s="119">
        <f t="shared" si="49"/>
        <v>0</v>
      </c>
      <c r="BH14" s="26">
        <f t="shared" si="50"/>
        <v>0</v>
      </c>
      <c r="BI14" s="26">
        <f t="shared" si="51"/>
        <v>0</v>
      </c>
      <c r="BJ14" s="26">
        <f t="shared" si="52"/>
        <v>0</v>
      </c>
      <c r="BK14" s="26">
        <f t="shared" si="53"/>
        <v>0</v>
      </c>
      <c r="BL14" s="26">
        <f t="shared" si="54"/>
        <v>0</v>
      </c>
      <c r="BM14" s="119">
        <f t="shared" si="55"/>
        <v>0</v>
      </c>
      <c r="BN14" s="118">
        <f t="shared" si="56"/>
        <v>0</v>
      </c>
      <c r="BO14" s="16"/>
      <c r="BP14" s="26">
        <f t="shared" si="57"/>
        <v>0</v>
      </c>
      <c r="BQ14" s="26">
        <f t="shared" si="58"/>
        <v>0</v>
      </c>
      <c r="BR14" s="26">
        <f t="shared" si="59"/>
        <v>0</v>
      </c>
      <c r="BS14" s="26">
        <f t="shared" si="60"/>
        <v>0</v>
      </c>
      <c r="BT14" s="26">
        <f t="shared" si="61"/>
        <v>0</v>
      </c>
      <c r="BU14" s="26">
        <f t="shared" si="62"/>
        <v>0</v>
      </c>
      <c r="BV14" s="26">
        <f t="shared" si="63"/>
        <v>0</v>
      </c>
      <c r="BW14" s="26">
        <f t="shared" si="64"/>
        <v>0</v>
      </c>
      <c r="BX14" s="26">
        <f t="shared" si="65"/>
        <v>0</v>
      </c>
      <c r="BY14" s="26">
        <f t="shared" si="66"/>
        <v>0</v>
      </c>
      <c r="BZ14" s="26">
        <f t="shared" si="1"/>
        <v>0</v>
      </c>
      <c r="CA14" s="26">
        <f t="shared" si="67"/>
        <v>0</v>
      </c>
      <c r="CB14" s="26">
        <f t="shared" si="68"/>
        <v>0</v>
      </c>
      <c r="CC14" s="26">
        <f t="shared" si="69"/>
        <v>0</v>
      </c>
      <c r="CD14" s="16"/>
      <c r="CE14" s="26">
        <f t="shared" si="70"/>
        <v>24</v>
      </c>
      <c r="CF14" s="26">
        <f t="shared" si="71"/>
        <v>0</v>
      </c>
      <c r="CG14" s="26">
        <f t="shared" si="72"/>
        <v>24</v>
      </c>
      <c r="CH14" s="26">
        <f t="shared" si="73"/>
        <v>0</v>
      </c>
      <c r="CI14" s="26">
        <f t="shared" si="74"/>
        <v>0</v>
      </c>
      <c r="CJ14" s="26">
        <f t="shared" si="75"/>
        <v>0</v>
      </c>
      <c r="CK14" s="26">
        <f t="shared" si="76"/>
        <v>0</v>
      </c>
      <c r="CL14" s="26">
        <f t="shared" si="77"/>
        <v>0</v>
      </c>
      <c r="CM14" s="26">
        <f t="shared" si="78"/>
        <v>0</v>
      </c>
      <c r="CN14" s="26">
        <f t="shared" si="2"/>
        <v>0</v>
      </c>
      <c r="CO14" s="26">
        <f t="shared" si="79"/>
        <v>0</v>
      </c>
      <c r="CP14" s="26">
        <f t="shared" si="80"/>
        <v>0</v>
      </c>
      <c r="CQ14" s="26">
        <f t="shared" si="81"/>
        <v>0</v>
      </c>
      <c r="CR14" s="119">
        <f t="shared" si="82"/>
        <v>0</v>
      </c>
      <c r="CS14" s="118">
        <f t="shared" si="3"/>
        <v>0</v>
      </c>
      <c r="CT14" s="118">
        <f t="shared" si="83"/>
        <v>120</v>
      </c>
      <c r="CU14" s="118">
        <f t="shared" si="84"/>
        <v>120</v>
      </c>
      <c r="CV14" s="118">
        <f t="shared" si="85"/>
        <v>120</v>
      </c>
      <c r="CW14" s="118">
        <f t="shared" si="86"/>
        <v>120</v>
      </c>
      <c r="CX14" s="118">
        <f t="shared" si="87"/>
        <v>0</v>
      </c>
      <c r="CY14" s="118">
        <f t="shared" si="88"/>
        <v>0</v>
      </c>
      <c r="CZ14" s="118">
        <f t="shared" si="89"/>
        <v>0</v>
      </c>
      <c r="DA14" s="118">
        <f t="shared" si="90"/>
        <v>0</v>
      </c>
      <c r="DB14" s="118">
        <f t="shared" si="91"/>
        <v>0</v>
      </c>
      <c r="DC14" s="119">
        <f t="shared" si="92"/>
        <v>0</v>
      </c>
      <c r="DD14" s="26">
        <f t="shared" si="4"/>
        <v>0</v>
      </c>
      <c r="DE14" s="118">
        <f t="shared" si="93"/>
        <v>0</v>
      </c>
      <c r="DF14" s="118">
        <f t="shared" si="94"/>
        <v>0</v>
      </c>
      <c r="DG14" s="118">
        <f t="shared" si="95"/>
        <v>0</v>
      </c>
      <c r="DH14" s="120">
        <f t="shared" si="96"/>
        <v>0</v>
      </c>
      <c r="DI14" s="119">
        <f t="shared" si="5"/>
        <v>0</v>
      </c>
      <c r="DJ14" s="119">
        <f t="shared" si="97"/>
        <v>0</v>
      </c>
      <c r="DK14" s="26">
        <f t="shared" si="98"/>
        <v>0</v>
      </c>
      <c r="DL14" s="119">
        <f t="shared" si="99"/>
        <v>0</v>
      </c>
      <c r="DM14" s="26">
        <f t="shared" si="100"/>
        <v>0</v>
      </c>
      <c r="DN14" s="119">
        <f t="shared" si="101"/>
        <v>0</v>
      </c>
      <c r="DO14" s="26">
        <f t="shared" si="102"/>
        <v>0</v>
      </c>
      <c r="DP14" s="26">
        <f t="shared" si="103"/>
        <v>0</v>
      </c>
      <c r="DQ14" s="26">
        <f t="shared" si="104"/>
        <v>0</v>
      </c>
      <c r="DR14" s="26">
        <f t="shared" si="105"/>
        <v>0</v>
      </c>
      <c r="DS14" s="26">
        <f t="shared" si="106"/>
        <v>0</v>
      </c>
      <c r="DT14" s="26">
        <f t="shared" si="107"/>
        <v>0</v>
      </c>
      <c r="DU14" s="26">
        <f t="shared" si="108"/>
        <v>0</v>
      </c>
      <c r="DV14" s="118">
        <f t="shared" si="109"/>
        <v>0</v>
      </c>
      <c r="DW14" s="26">
        <f t="shared" si="110"/>
        <v>0</v>
      </c>
      <c r="DX14" s="26">
        <f t="shared" si="111"/>
        <v>0</v>
      </c>
      <c r="DZ14" s="26">
        <v>5</v>
      </c>
      <c r="EA14" s="26">
        <v>31</v>
      </c>
    </row>
    <row r="15" spans="1:133" ht="22.5" customHeight="1" x14ac:dyDescent="0.15">
      <c r="A15" s="53">
        <v>6</v>
      </c>
      <c r="B15" s="54" t="str">
        <f t="shared" si="6"/>
        <v>日</v>
      </c>
      <c r="C15" s="5"/>
      <c r="D15" s="12">
        <f t="shared" si="7"/>
        <v>0</v>
      </c>
      <c r="E15" s="5"/>
      <c r="F15" s="12">
        <f t="shared" si="8"/>
        <v>0</v>
      </c>
      <c r="G15" s="5"/>
      <c r="H15" s="12">
        <f t="shared" si="9"/>
        <v>0</v>
      </c>
      <c r="I15" s="10">
        <f t="shared" si="10"/>
        <v>0</v>
      </c>
      <c r="J15" s="14"/>
      <c r="K15" s="172">
        <f t="shared" si="11"/>
        <v>0</v>
      </c>
      <c r="L15" s="5"/>
      <c r="M15" s="12">
        <f t="shared" si="12"/>
        <v>0</v>
      </c>
      <c r="N15" s="19">
        <f t="shared" si="13"/>
        <v>0</v>
      </c>
      <c r="O15" s="5"/>
      <c r="P15" s="12">
        <f t="shared" si="14"/>
        <v>0</v>
      </c>
      <c r="Q15" s="5"/>
      <c r="R15" s="12">
        <f t="shared" si="15"/>
        <v>0</v>
      </c>
      <c r="S15" s="5"/>
      <c r="T15" s="12">
        <f t="shared" si="16"/>
        <v>0</v>
      </c>
      <c r="U15" s="10">
        <f t="shared" si="17"/>
        <v>0</v>
      </c>
      <c r="V15" s="10">
        <f t="shared" si="18"/>
        <v>0</v>
      </c>
      <c r="W15" s="10">
        <f t="shared" si="19"/>
        <v>0</v>
      </c>
      <c r="X15" s="5"/>
      <c r="Y15" s="172">
        <f t="shared" si="20"/>
        <v>0</v>
      </c>
      <c r="Z15" s="20"/>
      <c r="AA15" s="175">
        <f t="shared" si="21"/>
        <v>0</v>
      </c>
      <c r="AB15" s="5"/>
      <c r="AC15" s="12">
        <f t="shared" si="22"/>
        <v>0</v>
      </c>
      <c r="AD15" s="19">
        <f t="shared" si="0"/>
        <v>0</v>
      </c>
      <c r="AE15" s="96"/>
      <c r="AF15" s="118">
        <f t="shared" si="23"/>
        <v>0</v>
      </c>
      <c r="AG15" s="26">
        <f t="shared" si="24"/>
        <v>0</v>
      </c>
      <c r="AH15" s="118">
        <f t="shared" si="25"/>
        <v>0</v>
      </c>
      <c r="AI15" s="26">
        <f t="shared" si="26"/>
        <v>0</v>
      </c>
      <c r="AJ15" s="118">
        <f t="shared" si="27"/>
        <v>0</v>
      </c>
      <c r="AK15" s="26">
        <f t="shared" si="28"/>
        <v>0</v>
      </c>
      <c r="AL15" s="26">
        <f t="shared" si="29"/>
        <v>0</v>
      </c>
      <c r="AM15" s="26">
        <f t="shared" si="30"/>
        <v>0</v>
      </c>
      <c r="AN15" s="26">
        <f t="shared" si="31"/>
        <v>0</v>
      </c>
      <c r="AO15" s="26">
        <f t="shared" si="32"/>
        <v>0</v>
      </c>
      <c r="AP15" s="26">
        <f t="shared" si="33"/>
        <v>0</v>
      </c>
      <c r="AR15" s="26">
        <f t="shared" si="34"/>
        <v>24</v>
      </c>
      <c r="AS15" s="26">
        <f t="shared" si="35"/>
        <v>0</v>
      </c>
      <c r="AT15" s="26">
        <f t="shared" si="36"/>
        <v>24</v>
      </c>
      <c r="AU15" s="26">
        <f t="shared" si="37"/>
        <v>0</v>
      </c>
      <c r="AV15" s="26">
        <f t="shared" si="38"/>
        <v>0</v>
      </c>
      <c r="AW15" s="26">
        <f t="shared" si="39"/>
        <v>0</v>
      </c>
      <c r="AX15" s="26">
        <f t="shared" si="40"/>
        <v>0</v>
      </c>
      <c r="AY15" s="26">
        <f t="shared" si="41"/>
        <v>0</v>
      </c>
      <c r="AZ15" s="26">
        <f t="shared" si="42"/>
        <v>0</v>
      </c>
      <c r="BA15" s="26">
        <f t="shared" si="43"/>
        <v>0</v>
      </c>
      <c r="BB15" s="119">
        <f t="shared" si="44"/>
        <v>0</v>
      </c>
      <c r="BC15" s="119">
        <f t="shared" si="45"/>
        <v>0</v>
      </c>
      <c r="BD15" s="26">
        <f t="shared" si="46"/>
        <v>0</v>
      </c>
      <c r="BE15" s="119">
        <f t="shared" si="47"/>
        <v>0</v>
      </c>
      <c r="BF15" s="26">
        <f t="shared" si="48"/>
        <v>0</v>
      </c>
      <c r="BG15" s="119">
        <f t="shared" si="49"/>
        <v>0</v>
      </c>
      <c r="BH15" s="26">
        <f t="shared" si="50"/>
        <v>0</v>
      </c>
      <c r="BI15" s="26">
        <f t="shared" si="51"/>
        <v>0</v>
      </c>
      <c r="BJ15" s="26">
        <f t="shared" si="52"/>
        <v>0</v>
      </c>
      <c r="BK15" s="26">
        <f t="shared" si="53"/>
        <v>0</v>
      </c>
      <c r="BL15" s="26">
        <f t="shared" si="54"/>
        <v>0</v>
      </c>
      <c r="BM15" s="119">
        <f t="shared" si="55"/>
        <v>0</v>
      </c>
      <c r="BN15" s="118">
        <f t="shared" si="56"/>
        <v>0</v>
      </c>
      <c r="BO15" s="16"/>
      <c r="BP15" s="26">
        <f t="shared" si="57"/>
        <v>0</v>
      </c>
      <c r="BQ15" s="26">
        <f t="shared" si="58"/>
        <v>0</v>
      </c>
      <c r="BR15" s="26">
        <f t="shared" si="59"/>
        <v>0</v>
      </c>
      <c r="BS15" s="26">
        <f t="shared" si="60"/>
        <v>0</v>
      </c>
      <c r="BT15" s="26">
        <f t="shared" si="61"/>
        <v>0</v>
      </c>
      <c r="BU15" s="26">
        <f t="shared" si="62"/>
        <v>0</v>
      </c>
      <c r="BV15" s="26">
        <f t="shared" si="63"/>
        <v>0</v>
      </c>
      <c r="BW15" s="26">
        <f t="shared" si="64"/>
        <v>0</v>
      </c>
      <c r="BX15" s="26">
        <f t="shared" si="65"/>
        <v>0</v>
      </c>
      <c r="BY15" s="26">
        <f t="shared" si="66"/>
        <v>0</v>
      </c>
      <c r="BZ15" s="26">
        <f t="shared" si="1"/>
        <v>0</v>
      </c>
      <c r="CA15" s="26">
        <f t="shared" si="67"/>
        <v>0</v>
      </c>
      <c r="CB15" s="26">
        <f t="shared" si="68"/>
        <v>0</v>
      </c>
      <c r="CC15" s="26">
        <f t="shared" si="69"/>
        <v>0</v>
      </c>
      <c r="CD15" s="16"/>
      <c r="CE15" s="26">
        <f t="shared" si="70"/>
        <v>24</v>
      </c>
      <c r="CF15" s="26">
        <f t="shared" si="71"/>
        <v>0</v>
      </c>
      <c r="CG15" s="26">
        <f t="shared" si="72"/>
        <v>24</v>
      </c>
      <c r="CH15" s="26">
        <f t="shared" si="73"/>
        <v>0</v>
      </c>
      <c r="CI15" s="26">
        <f t="shared" si="74"/>
        <v>0</v>
      </c>
      <c r="CJ15" s="26">
        <f t="shared" si="75"/>
        <v>0</v>
      </c>
      <c r="CK15" s="26">
        <f t="shared" si="76"/>
        <v>0</v>
      </c>
      <c r="CL15" s="26">
        <f t="shared" si="77"/>
        <v>0</v>
      </c>
      <c r="CM15" s="26">
        <f t="shared" si="78"/>
        <v>0</v>
      </c>
      <c r="CN15" s="26">
        <f t="shared" si="2"/>
        <v>0</v>
      </c>
      <c r="CO15" s="26">
        <f t="shared" si="79"/>
        <v>0</v>
      </c>
      <c r="CP15" s="26">
        <f t="shared" si="80"/>
        <v>0</v>
      </c>
      <c r="CQ15" s="26">
        <f t="shared" si="81"/>
        <v>0</v>
      </c>
      <c r="CR15" s="119">
        <f t="shared" si="82"/>
        <v>0</v>
      </c>
      <c r="CS15" s="118">
        <f t="shared" si="3"/>
        <v>0</v>
      </c>
      <c r="CT15" s="118">
        <f t="shared" si="83"/>
        <v>120</v>
      </c>
      <c r="CU15" s="118">
        <f t="shared" si="84"/>
        <v>120</v>
      </c>
      <c r="CV15" s="118">
        <f t="shared" si="85"/>
        <v>120</v>
      </c>
      <c r="CW15" s="118">
        <f t="shared" si="86"/>
        <v>120</v>
      </c>
      <c r="CX15" s="118">
        <f t="shared" si="87"/>
        <v>0</v>
      </c>
      <c r="CY15" s="118">
        <f t="shared" si="88"/>
        <v>0</v>
      </c>
      <c r="CZ15" s="118">
        <f t="shared" si="89"/>
        <v>0</v>
      </c>
      <c r="DA15" s="118">
        <f t="shared" si="90"/>
        <v>0</v>
      </c>
      <c r="DB15" s="118">
        <f t="shared" si="91"/>
        <v>0</v>
      </c>
      <c r="DC15" s="119">
        <f t="shared" si="92"/>
        <v>0</v>
      </c>
      <c r="DD15" s="26">
        <f t="shared" si="4"/>
        <v>0</v>
      </c>
      <c r="DE15" s="118">
        <f t="shared" si="93"/>
        <v>0</v>
      </c>
      <c r="DF15" s="118">
        <f t="shared" si="94"/>
        <v>0</v>
      </c>
      <c r="DG15" s="118">
        <f t="shared" si="95"/>
        <v>0</v>
      </c>
      <c r="DH15" s="120">
        <f t="shared" si="96"/>
        <v>0</v>
      </c>
      <c r="DI15" s="119">
        <f t="shared" si="5"/>
        <v>0</v>
      </c>
      <c r="DJ15" s="119">
        <f t="shared" si="97"/>
        <v>0</v>
      </c>
      <c r="DK15" s="26">
        <f t="shared" si="98"/>
        <v>0</v>
      </c>
      <c r="DL15" s="119">
        <f t="shared" si="99"/>
        <v>0</v>
      </c>
      <c r="DM15" s="26">
        <f t="shared" si="100"/>
        <v>0</v>
      </c>
      <c r="DN15" s="119">
        <f t="shared" si="101"/>
        <v>0</v>
      </c>
      <c r="DO15" s="26">
        <f t="shared" si="102"/>
        <v>0</v>
      </c>
      <c r="DP15" s="26">
        <f t="shared" si="103"/>
        <v>0</v>
      </c>
      <c r="DQ15" s="26">
        <f t="shared" si="104"/>
        <v>0</v>
      </c>
      <c r="DR15" s="26">
        <f t="shared" si="105"/>
        <v>0</v>
      </c>
      <c r="DS15" s="26">
        <f t="shared" si="106"/>
        <v>0</v>
      </c>
      <c r="DT15" s="26">
        <f t="shared" si="107"/>
        <v>0</v>
      </c>
      <c r="DU15" s="26">
        <f t="shared" si="108"/>
        <v>0</v>
      </c>
      <c r="DV15" s="118">
        <f t="shared" si="109"/>
        <v>0</v>
      </c>
      <c r="DW15" s="26">
        <f t="shared" si="110"/>
        <v>0</v>
      </c>
      <c r="DX15" s="26">
        <f t="shared" si="111"/>
        <v>0</v>
      </c>
      <c r="DZ15" s="26">
        <v>6</v>
      </c>
      <c r="EA15" s="26">
        <v>30</v>
      </c>
    </row>
    <row r="16" spans="1:133" ht="22.5" customHeight="1" x14ac:dyDescent="0.15">
      <c r="A16" s="53">
        <v>7</v>
      </c>
      <c r="B16" s="54" t="str">
        <f t="shared" si="6"/>
        <v>月</v>
      </c>
      <c r="C16" s="5"/>
      <c r="D16" s="12">
        <f t="shared" si="7"/>
        <v>0</v>
      </c>
      <c r="E16" s="5"/>
      <c r="F16" s="12">
        <f t="shared" si="8"/>
        <v>0</v>
      </c>
      <c r="G16" s="5"/>
      <c r="H16" s="12">
        <f t="shared" si="9"/>
        <v>0</v>
      </c>
      <c r="I16" s="10">
        <f t="shared" si="10"/>
        <v>0</v>
      </c>
      <c r="J16" s="14"/>
      <c r="K16" s="172">
        <f t="shared" si="11"/>
        <v>0</v>
      </c>
      <c r="L16" s="5"/>
      <c r="M16" s="12">
        <f t="shared" si="12"/>
        <v>0</v>
      </c>
      <c r="N16" s="19">
        <f t="shared" si="13"/>
        <v>0</v>
      </c>
      <c r="O16" s="5"/>
      <c r="P16" s="12">
        <f t="shared" si="14"/>
        <v>0</v>
      </c>
      <c r="Q16" s="5"/>
      <c r="R16" s="12">
        <f t="shared" si="15"/>
        <v>0</v>
      </c>
      <c r="S16" s="5"/>
      <c r="T16" s="12">
        <f t="shared" si="16"/>
        <v>0</v>
      </c>
      <c r="U16" s="10">
        <f t="shared" si="17"/>
        <v>0</v>
      </c>
      <c r="V16" s="10">
        <f t="shared" si="18"/>
        <v>0</v>
      </c>
      <c r="W16" s="10">
        <f t="shared" si="19"/>
        <v>0</v>
      </c>
      <c r="X16" s="5"/>
      <c r="Y16" s="172">
        <f t="shared" si="20"/>
        <v>0</v>
      </c>
      <c r="Z16" s="20"/>
      <c r="AA16" s="175">
        <f t="shared" si="21"/>
        <v>0</v>
      </c>
      <c r="AB16" s="5"/>
      <c r="AC16" s="12">
        <f t="shared" si="22"/>
        <v>0</v>
      </c>
      <c r="AD16" s="19">
        <f t="shared" si="0"/>
        <v>0</v>
      </c>
      <c r="AE16" s="96"/>
      <c r="AF16" s="118">
        <f t="shared" si="23"/>
        <v>0</v>
      </c>
      <c r="AG16" s="26">
        <f t="shared" si="24"/>
        <v>0</v>
      </c>
      <c r="AH16" s="118">
        <f t="shared" si="25"/>
        <v>0</v>
      </c>
      <c r="AI16" s="26">
        <f t="shared" si="26"/>
        <v>0</v>
      </c>
      <c r="AJ16" s="118">
        <f t="shared" si="27"/>
        <v>0</v>
      </c>
      <c r="AK16" s="26">
        <f t="shared" si="28"/>
        <v>0</v>
      </c>
      <c r="AL16" s="26">
        <f t="shared" si="29"/>
        <v>0</v>
      </c>
      <c r="AM16" s="26">
        <f t="shared" si="30"/>
        <v>0</v>
      </c>
      <c r="AN16" s="26">
        <f t="shared" si="31"/>
        <v>0</v>
      </c>
      <c r="AO16" s="26">
        <f t="shared" si="32"/>
        <v>0</v>
      </c>
      <c r="AP16" s="26">
        <f t="shared" si="33"/>
        <v>0</v>
      </c>
      <c r="AR16" s="26">
        <f t="shared" si="34"/>
        <v>24</v>
      </c>
      <c r="AS16" s="26">
        <f t="shared" si="35"/>
        <v>0</v>
      </c>
      <c r="AT16" s="26">
        <f t="shared" si="36"/>
        <v>24</v>
      </c>
      <c r="AU16" s="26">
        <f t="shared" si="37"/>
        <v>0</v>
      </c>
      <c r="AV16" s="26">
        <f t="shared" si="38"/>
        <v>0</v>
      </c>
      <c r="AW16" s="26">
        <f t="shared" si="39"/>
        <v>0</v>
      </c>
      <c r="AX16" s="26">
        <f t="shared" si="40"/>
        <v>0</v>
      </c>
      <c r="AY16" s="26">
        <f t="shared" si="41"/>
        <v>0</v>
      </c>
      <c r="AZ16" s="26">
        <f t="shared" si="42"/>
        <v>0</v>
      </c>
      <c r="BA16" s="26">
        <f t="shared" si="43"/>
        <v>0</v>
      </c>
      <c r="BB16" s="119">
        <f t="shared" si="44"/>
        <v>0</v>
      </c>
      <c r="BC16" s="119">
        <f t="shared" si="45"/>
        <v>0</v>
      </c>
      <c r="BD16" s="26">
        <f t="shared" si="46"/>
        <v>0</v>
      </c>
      <c r="BE16" s="119">
        <f t="shared" si="47"/>
        <v>0</v>
      </c>
      <c r="BF16" s="26">
        <f t="shared" si="48"/>
        <v>0</v>
      </c>
      <c r="BG16" s="119">
        <f t="shared" si="49"/>
        <v>0</v>
      </c>
      <c r="BH16" s="26">
        <f t="shared" si="50"/>
        <v>0</v>
      </c>
      <c r="BI16" s="26">
        <f t="shared" si="51"/>
        <v>0</v>
      </c>
      <c r="BJ16" s="26">
        <f t="shared" si="52"/>
        <v>0</v>
      </c>
      <c r="BK16" s="26">
        <f t="shared" si="53"/>
        <v>0</v>
      </c>
      <c r="BL16" s="26">
        <f t="shared" si="54"/>
        <v>0</v>
      </c>
      <c r="BM16" s="119">
        <f t="shared" si="55"/>
        <v>0</v>
      </c>
      <c r="BN16" s="118">
        <f t="shared" si="56"/>
        <v>0</v>
      </c>
      <c r="BO16" s="16"/>
      <c r="BP16" s="26">
        <f t="shared" si="57"/>
        <v>0</v>
      </c>
      <c r="BQ16" s="26">
        <f t="shared" si="58"/>
        <v>0</v>
      </c>
      <c r="BR16" s="26">
        <f t="shared" si="59"/>
        <v>0</v>
      </c>
      <c r="BS16" s="26">
        <f t="shared" si="60"/>
        <v>0</v>
      </c>
      <c r="BT16" s="26">
        <f t="shared" si="61"/>
        <v>0</v>
      </c>
      <c r="BU16" s="26">
        <f t="shared" si="62"/>
        <v>0</v>
      </c>
      <c r="BV16" s="26">
        <f t="shared" si="63"/>
        <v>0</v>
      </c>
      <c r="BW16" s="26">
        <f t="shared" si="64"/>
        <v>0</v>
      </c>
      <c r="BX16" s="26">
        <f t="shared" si="65"/>
        <v>0</v>
      </c>
      <c r="BY16" s="26">
        <f t="shared" si="66"/>
        <v>0</v>
      </c>
      <c r="BZ16" s="26">
        <f t="shared" si="1"/>
        <v>0</v>
      </c>
      <c r="CA16" s="26">
        <f t="shared" si="67"/>
        <v>0</v>
      </c>
      <c r="CB16" s="26">
        <f t="shared" si="68"/>
        <v>0</v>
      </c>
      <c r="CC16" s="26">
        <f t="shared" si="69"/>
        <v>0</v>
      </c>
      <c r="CD16" s="16"/>
      <c r="CE16" s="26">
        <f t="shared" si="70"/>
        <v>24</v>
      </c>
      <c r="CF16" s="26">
        <f t="shared" si="71"/>
        <v>0</v>
      </c>
      <c r="CG16" s="26">
        <f t="shared" si="72"/>
        <v>24</v>
      </c>
      <c r="CH16" s="26">
        <f t="shared" si="73"/>
        <v>0</v>
      </c>
      <c r="CI16" s="26">
        <f t="shared" si="74"/>
        <v>0</v>
      </c>
      <c r="CJ16" s="26">
        <f t="shared" si="75"/>
        <v>0</v>
      </c>
      <c r="CK16" s="26">
        <f t="shared" si="76"/>
        <v>0</v>
      </c>
      <c r="CL16" s="26">
        <f t="shared" si="77"/>
        <v>0</v>
      </c>
      <c r="CM16" s="26">
        <f t="shared" si="78"/>
        <v>0</v>
      </c>
      <c r="CN16" s="26">
        <f t="shared" si="2"/>
        <v>0</v>
      </c>
      <c r="CO16" s="26">
        <f t="shared" si="79"/>
        <v>0</v>
      </c>
      <c r="CP16" s="26">
        <f t="shared" si="80"/>
        <v>0</v>
      </c>
      <c r="CQ16" s="26">
        <f t="shared" si="81"/>
        <v>0</v>
      </c>
      <c r="CR16" s="119">
        <f t="shared" si="82"/>
        <v>0</v>
      </c>
      <c r="CS16" s="118">
        <f t="shared" si="3"/>
        <v>0</v>
      </c>
      <c r="CT16" s="118">
        <f t="shared" si="83"/>
        <v>120</v>
      </c>
      <c r="CU16" s="118">
        <f t="shared" si="84"/>
        <v>120</v>
      </c>
      <c r="CV16" s="118">
        <f t="shared" si="85"/>
        <v>120</v>
      </c>
      <c r="CW16" s="118">
        <f t="shared" si="86"/>
        <v>120</v>
      </c>
      <c r="CX16" s="118">
        <f t="shared" si="87"/>
        <v>0</v>
      </c>
      <c r="CY16" s="118">
        <f t="shared" si="88"/>
        <v>0</v>
      </c>
      <c r="CZ16" s="118">
        <f t="shared" si="89"/>
        <v>0</v>
      </c>
      <c r="DA16" s="118">
        <f t="shared" si="90"/>
        <v>0</v>
      </c>
      <c r="DB16" s="118">
        <f t="shared" si="91"/>
        <v>0</v>
      </c>
      <c r="DC16" s="119">
        <f t="shared" si="92"/>
        <v>0</v>
      </c>
      <c r="DD16" s="26">
        <f t="shared" si="4"/>
        <v>0</v>
      </c>
      <c r="DE16" s="118">
        <f t="shared" si="93"/>
        <v>0</v>
      </c>
      <c r="DF16" s="118">
        <f t="shared" si="94"/>
        <v>0</v>
      </c>
      <c r="DG16" s="118">
        <f t="shared" si="95"/>
        <v>0</v>
      </c>
      <c r="DH16" s="120">
        <f t="shared" si="96"/>
        <v>0</v>
      </c>
      <c r="DI16" s="119">
        <f t="shared" si="5"/>
        <v>0</v>
      </c>
      <c r="DJ16" s="119">
        <f t="shared" si="97"/>
        <v>0</v>
      </c>
      <c r="DK16" s="26">
        <f t="shared" si="98"/>
        <v>0</v>
      </c>
      <c r="DL16" s="119">
        <f t="shared" si="99"/>
        <v>0</v>
      </c>
      <c r="DM16" s="26">
        <f t="shared" si="100"/>
        <v>0</v>
      </c>
      <c r="DN16" s="119">
        <f t="shared" si="101"/>
        <v>0</v>
      </c>
      <c r="DO16" s="26">
        <f t="shared" si="102"/>
        <v>0</v>
      </c>
      <c r="DP16" s="26">
        <f t="shared" si="103"/>
        <v>0</v>
      </c>
      <c r="DQ16" s="26">
        <f t="shared" si="104"/>
        <v>0</v>
      </c>
      <c r="DR16" s="26">
        <f t="shared" si="105"/>
        <v>0</v>
      </c>
      <c r="DS16" s="26">
        <f t="shared" si="106"/>
        <v>0</v>
      </c>
      <c r="DT16" s="26">
        <f t="shared" si="107"/>
        <v>0</v>
      </c>
      <c r="DU16" s="26">
        <f t="shared" si="108"/>
        <v>0</v>
      </c>
      <c r="DV16" s="118">
        <f t="shared" si="109"/>
        <v>0</v>
      </c>
      <c r="DW16" s="26">
        <f t="shared" si="110"/>
        <v>0</v>
      </c>
      <c r="DX16" s="26">
        <f t="shared" si="111"/>
        <v>0</v>
      </c>
      <c r="DZ16" s="26">
        <v>7</v>
      </c>
      <c r="EA16" s="26">
        <v>31</v>
      </c>
    </row>
    <row r="17" spans="1:131" ht="22.5" customHeight="1" x14ac:dyDescent="0.15">
      <c r="A17" s="53">
        <v>8</v>
      </c>
      <c r="B17" s="54" t="str">
        <f t="shared" si="6"/>
        <v>火</v>
      </c>
      <c r="C17" s="5"/>
      <c r="D17" s="12">
        <f t="shared" si="7"/>
        <v>0</v>
      </c>
      <c r="E17" s="5"/>
      <c r="F17" s="12">
        <f t="shared" si="8"/>
        <v>0</v>
      </c>
      <c r="G17" s="5"/>
      <c r="H17" s="12">
        <f t="shared" si="9"/>
        <v>0</v>
      </c>
      <c r="I17" s="10">
        <f t="shared" si="10"/>
        <v>0</v>
      </c>
      <c r="J17" s="14"/>
      <c r="K17" s="172">
        <f t="shared" si="11"/>
        <v>0</v>
      </c>
      <c r="L17" s="5"/>
      <c r="M17" s="12">
        <f t="shared" si="12"/>
        <v>0</v>
      </c>
      <c r="N17" s="19">
        <f t="shared" si="13"/>
        <v>0</v>
      </c>
      <c r="O17" s="5"/>
      <c r="P17" s="12">
        <f t="shared" si="14"/>
        <v>0</v>
      </c>
      <c r="Q17" s="5"/>
      <c r="R17" s="12">
        <f t="shared" si="15"/>
        <v>0</v>
      </c>
      <c r="S17" s="5"/>
      <c r="T17" s="12">
        <f t="shared" si="16"/>
        <v>0</v>
      </c>
      <c r="U17" s="10">
        <f t="shared" si="17"/>
        <v>0</v>
      </c>
      <c r="V17" s="10">
        <f t="shared" si="18"/>
        <v>0</v>
      </c>
      <c r="W17" s="10">
        <f t="shared" si="19"/>
        <v>0</v>
      </c>
      <c r="X17" s="5"/>
      <c r="Y17" s="172">
        <f t="shared" si="20"/>
        <v>0</v>
      </c>
      <c r="Z17" s="20"/>
      <c r="AA17" s="175">
        <f t="shared" si="21"/>
        <v>0</v>
      </c>
      <c r="AB17" s="5"/>
      <c r="AC17" s="12">
        <f t="shared" si="22"/>
        <v>0</v>
      </c>
      <c r="AD17" s="19">
        <f t="shared" si="0"/>
        <v>0</v>
      </c>
      <c r="AE17" s="96"/>
      <c r="AF17" s="118">
        <f t="shared" si="23"/>
        <v>0</v>
      </c>
      <c r="AG17" s="26">
        <f t="shared" si="24"/>
        <v>0</v>
      </c>
      <c r="AH17" s="118">
        <f t="shared" si="25"/>
        <v>0</v>
      </c>
      <c r="AI17" s="26">
        <f t="shared" si="26"/>
        <v>0</v>
      </c>
      <c r="AJ17" s="118">
        <f t="shared" si="27"/>
        <v>0</v>
      </c>
      <c r="AK17" s="26">
        <f t="shared" si="28"/>
        <v>0</v>
      </c>
      <c r="AL17" s="26">
        <f t="shared" si="29"/>
        <v>0</v>
      </c>
      <c r="AM17" s="26">
        <f t="shared" si="30"/>
        <v>0</v>
      </c>
      <c r="AN17" s="26">
        <f t="shared" si="31"/>
        <v>0</v>
      </c>
      <c r="AO17" s="26">
        <f t="shared" si="32"/>
        <v>0</v>
      </c>
      <c r="AP17" s="26">
        <f t="shared" si="33"/>
        <v>0</v>
      </c>
      <c r="AR17" s="26">
        <f t="shared" si="34"/>
        <v>24</v>
      </c>
      <c r="AS17" s="26">
        <f t="shared" si="35"/>
        <v>0</v>
      </c>
      <c r="AT17" s="26">
        <f t="shared" si="36"/>
        <v>24</v>
      </c>
      <c r="AU17" s="26">
        <f t="shared" si="37"/>
        <v>0</v>
      </c>
      <c r="AV17" s="26">
        <f t="shared" si="38"/>
        <v>0</v>
      </c>
      <c r="AW17" s="26">
        <f t="shared" si="39"/>
        <v>0</v>
      </c>
      <c r="AX17" s="26">
        <f t="shared" si="40"/>
        <v>0</v>
      </c>
      <c r="AY17" s="26">
        <f t="shared" si="41"/>
        <v>0</v>
      </c>
      <c r="AZ17" s="26">
        <f t="shared" si="42"/>
        <v>0</v>
      </c>
      <c r="BA17" s="26">
        <f t="shared" si="43"/>
        <v>0</v>
      </c>
      <c r="BB17" s="119">
        <f t="shared" si="44"/>
        <v>0</v>
      </c>
      <c r="BC17" s="119">
        <f t="shared" si="45"/>
        <v>0</v>
      </c>
      <c r="BD17" s="26">
        <f t="shared" si="46"/>
        <v>0</v>
      </c>
      <c r="BE17" s="119">
        <f t="shared" si="47"/>
        <v>0</v>
      </c>
      <c r="BF17" s="26">
        <f t="shared" si="48"/>
        <v>0</v>
      </c>
      <c r="BG17" s="119">
        <f t="shared" si="49"/>
        <v>0</v>
      </c>
      <c r="BH17" s="26">
        <f t="shared" si="50"/>
        <v>0</v>
      </c>
      <c r="BI17" s="26">
        <f t="shared" si="51"/>
        <v>0</v>
      </c>
      <c r="BJ17" s="26">
        <f t="shared" si="52"/>
        <v>0</v>
      </c>
      <c r="BK17" s="26">
        <f t="shared" si="53"/>
        <v>0</v>
      </c>
      <c r="BL17" s="26">
        <f t="shared" si="54"/>
        <v>0</v>
      </c>
      <c r="BM17" s="119">
        <f t="shared" si="55"/>
        <v>0</v>
      </c>
      <c r="BN17" s="118">
        <f t="shared" si="56"/>
        <v>0</v>
      </c>
      <c r="BO17" s="16"/>
      <c r="BP17" s="26">
        <f t="shared" si="57"/>
        <v>0</v>
      </c>
      <c r="BQ17" s="26">
        <f t="shared" si="58"/>
        <v>0</v>
      </c>
      <c r="BR17" s="26">
        <f t="shared" si="59"/>
        <v>0</v>
      </c>
      <c r="BS17" s="26">
        <f t="shared" si="60"/>
        <v>0</v>
      </c>
      <c r="BT17" s="26">
        <f t="shared" si="61"/>
        <v>0</v>
      </c>
      <c r="BU17" s="26">
        <f t="shared" si="62"/>
        <v>0</v>
      </c>
      <c r="BV17" s="26">
        <f t="shared" si="63"/>
        <v>0</v>
      </c>
      <c r="BW17" s="26">
        <f t="shared" si="64"/>
        <v>0</v>
      </c>
      <c r="BX17" s="26">
        <f t="shared" si="65"/>
        <v>0</v>
      </c>
      <c r="BY17" s="26">
        <f t="shared" si="66"/>
        <v>0</v>
      </c>
      <c r="BZ17" s="26">
        <f t="shared" si="1"/>
        <v>0</v>
      </c>
      <c r="CA17" s="26">
        <f t="shared" si="67"/>
        <v>0</v>
      </c>
      <c r="CB17" s="26">
        <f t="shared" si="68"/>
        <v>0</v>
      </c>
      <c r="CC17" s="26">
        <f t="shared" si="69"/>
        <v>0</v>
      </c>
      <c r="CD17" s="16"/>
      <c r="CE17" s="26">
        <f t="shared" si="70"/>
        <v>24</v>
      </c>
      <c r="CF17" s="26">
        <f t="shared" si="71"/>
        <v>0</v>
      </c>
      <c r="CG17" s="26">
        <f t="shared" si="72"/>
        <v>24</v>
      </c>
      <c r="CH17" s="26">
        <f t="shared" si="73"/>
        <v>0</v>
      </c>
      <c r="CI17" s="26">
        <f t="shared" si="74"/>
        <v>0</v>
      </c>
      <c r="CJ17" s="26">
        <f t="shared" si="75"/>
        <v>0</v>
      </c>
      <c r="CK17" s="26">
        <f t="shared" si="76"/>
        <v>0</v>
      </c>
      <c r="CL17" s="26">
        <f t="shared" si="77"/>
        <v>0</v>
      </c>
      <c r="CM17" s="26">
        <f t="shared" si="78"/>
        <v>0</v>
      </c>
      <c r="CN17" s="26">
        <f t="shared" si="2"/>
        <v>0</v>
      </c>
      <c r="CO17" s="26">
        <f t="shared" si="79"/>
        <v>0</v>
      </c>
      <c r="CP17" s="26">
        <f t="shared" si="80"/>
        <v>0</v>
      </c>
      <c r="CQ17" s="26">
        <f t="shared" si="81"/>
        <v>0</v>
      </c>
      <c r="CR17" s="119">
        <f t="shared" si="82"/>
        <v>0</v>
      </c>
      <c r="CS17" s="118">
        <f t="shared" si="3"/>
        <v>0</v>
      </c>
      <c r="CT17" s="118">
        <f t="shared" si="83"/>
        <v>120</v>
      </c>
      <c r="CU17" s="118">
        <f t="shared" si="84"/>
        <v>120</v>
      </c>
      <c r="CV17" s="118">
        <f t="shared" si="85"/>
        <v>120</v>
      </c>
      <c r="CW17" s="118">
        <f t="shared" si="86"/>
        <v>120</v>
      </c>
      <c r="CX17" s="118">
        <f t="shared" si="87"/>
        <v>0</v>
      </c>
      <c r="CY17" s="118">
        <f t="shared" si="88"/>
        <v>0</v>
      </c>
      <c r="CZ17" s="118">
        <f t="shared" si="89"/>
        <v>0</v>
      </c>
      <c r="DA17" s="118">
        <f t="shared" si="90"/>
        <v>0</v>
      </c>
      <c r="DB17" s="118">
        <f t="shared" si="91"/>
        <v>0</v>
      </c>
      <c r="DC17" s="119">
        <f t="shared" si="92"/>
        <v>0</v>
      </c>
      <c r="DD17" s="26">
        <f t="shared" si="4"/>
        <v>0</v>
      </c>
      <c r="DE17" s="118">
        <f t="shared" si="93"/>
        <v>0</v>
      </c>
      <c r="DF17" s="118">
        <f t="shared" si="94"/>
        <v>0</v>
      </c>
      <c r="DG17" s="118">
        <f t="shared" si="95"/>
        <v>0</v>
      </c>
      <c r="DH17" s="120">
        <f t="shared" si="96"/>
        <v>0</v>
      </c>
      <c r="DI17" s="119">
        <f t="shared" si="5"/>
        <v>0</v>
      </c>
      <c r="DJ17" s="119">
        <f t="shared" si="97"/>
        <v>0</v>
      </c>
      <c r="DK17" s="26">
        <f t="shared" si="98"/>
        <v>0</v>
      </c>
      <c r="DL17" s="119">
        <f t="shared" si="99"/>
        <v>0</v>
      </c>
      <c r="DM17" s="26">
        <f t="shared" si="100"/>
        <v>0</v>
      </c>
      <c r="DN17" s="119">
        <f t="shared" si="101"/>
        <v>0</v>
      </c>
      <c r="DO17" s="26">
        <f t="shared" si="102"/>
        <v>0</v>
      </c>
      <c r="DP17" s="26">
        <f t="shared" si="103"/>
        <v>0</v>
      </c>
      <c r="DQ17" s="26">
        <f t="shared" si="104"/>
        <v>0</v>
      </c>
      <c r="DR17" s="26">
        <f t="shared" si="105"/>
        <v>0</v>
      </c>
      <c r="DS17" s="26">
        <f t="shared" si="106"/>
        <v>0</v>
      </c>
      <c r="DT17" s="26">
        <f t="shared" si="107"/>
        <v>0</v>
      </c>
      <c r="DU17" s="26">
        <f t="shared" si="108"/>
        <v>0</v>
      </c>
      <c r="DV17" s="118">
        <f t="shared" si="109"/>
        <v>0</v>
      </c>
      <c r="DW17" s="26">
        <f t="shared" si="110"/>
        <v>0</v>
      </c>
      <c r="DX17" s="26">
        <f t="shared" si="111"/>
        <v>0</v>
      </c>
      <c r="DZ17" s="26">
        <v>8</v>
      </c>
      <c r="EA17" s="26">
        <v>31</v>
      </c>
    </row>
    <row r="18" spans="1:131" ht="22.5" customHeight="1" x14ac:dyDescent="0.15">
      <c r="A18" s="53">
        <v>9</v>
      </c>
      <c r="B18" s="54" t="str">
        <f t="shared" si="6"/>
        <v>水</v>
      </c>
      <c r="C18" s="5"/>
      <c r="D18" s="12">
        <f t="shared" si="7"/>
        <v>0</v>
      </c>
      <c r="E18" s="5"/>
      <c r="F18" s="12">
        <f t="shared" si="8"/>
        <v>0</v>
      </c>
      <c r="G18" s="5"/>
      <c r="H18" s="12">
        <f t="shared" si="9"/>
        <v>0</v>
      </c>
      <c r="I18" s="10">
        <f t="shared" si="10"/>
        <v>0</v>
      </c>
      <c r="J18" s="14"/>
      <c r="K18" s="172">
        <f t="shared" si="11"/>
        <v>0</v>
      </c>
      <c r="L18" s="5"/>
      <c r="M18" s="12">
        <f t="shared" si="12"/>
        <v>0</v>
      </c>
      <c r="N18" s="19">
        <f t="shared" si="13"/>
        <v>0</v>
      </c>
      <c r="O18" s="5"/>
      <c r="P18" s="12">
        <f t="shared" si="14"/>
        <v>0</v>
      </c>
      <c r="Q18" s="5"/>
      <c r="R18" s="12">
        <f t="shared" si="15"/>
        <v>0</v>
      </c>
      <c r="S18" s="5"/>
      <c r="T18" s="12">
        <f t="shared" si="16"/>
        <v>0</v>
      </c>
      <c r="U18" s="10">
        <f t="shared" si="17"/>
        <v>0</v>
      </c>
      <c r="V18" s="10">
        <f t="shared" si="18"/>
        <v>0</v>
      </c>
      <c r="W18" s="10">
        <f t="shared" si="19"/>
        <v>0</v>
      </c>
      <c r="X18" s="5"/>
      <c r="Y18" s="172">
        <f t="shared" si="20"/>
        <v>0</v>
      </c>
      <c r="Z18" s="20"/>
      <c r="AA18" s="175">
        <f t="shared" si="21"/>
        <v>0</v>
      </c>
      <c r="AB18" s="5"/>
      <c r="AC18" s="12">
        <f t="shared" si="22"/>
        <v>0</v>
      </c>
      <c r="AD18" s="19">
        <f t="shared" si="0"/>
        <v>0</v>
      </c>
      <c r="AE18" s="96"/>
      <c r="AF18" s="118">
        <f t="shared" si="23"/>
        <v>0</v>
      </c>
      <c r="AG18" s="26">
        <f t="shared" si="24"/>
        <v>0</v>
      </c>
      <c r="AH18" s="118">
        <f t="shared" si="25"/>
        <v>0</v>
      </c>
      <c r="AI18" s="26">
        <f t="shared" si="26"/>
        <v>0</v>
      </c>
      <c r="AJ18" s="118">
        <f t="shared" si="27"/>
        <v>0</v>
      </c>
      <c r="AK18" s="26">
        <f t="shared" si="28"/>
        <v>0</v>
      </c>
      <c r="AL18" s="26">
        <f t="shared" si="29"/>
        <v>0</v>
      </c>
      <c r="AM18" s="26">
        <f t="shared" si="30"/>
        <v>0</v>
      </c>
      <c r="AN18" s="26">
        <f t="shared" si="31"/>
        <v>0</v>
      </c>
      <c r="AO18" s="26">
        <f t="shared" si="32"/>
        <v>0</v>
      </c>
      <c r="AP18" s="26">
        <f t="shared" si="33"/>
        <v>0</v>
      </c>
      <c r="AR18" s="26">
        <f t="shared" si="34"/>
        <v>24</v>
      </c>
      <c r="AS18" s="26">
        <f t="shared" si="35"/>
        <v>0</v>
      </c>
      <c r="AT18" s="26">
        <f t="shared" si="36"/>
        <v>24</v>
      </c>
      <c r="AU18" s="26">
        <f t="shared" si="37"/>
        <v>0</v>
      </c>
      <c r="AV18" s="26">
        <f t="shared" si="38"/>
        <v>0</v>
      </c>
      <c r="AW18" s="26">
        <f t="shared" si="39"/>
        <v>0</v>
      </c>
      <c r="AX18" s="26">
        <f t="shared" si="40"/>
        <v>0</v>
      </c>
      <c r="AY18" s="26">
        <f t="shared" si="41"/>
        <v>0</v>
      </c>
      <c r="AZ18" s="26">
        <f t="shared" si="42"/>
        <v>0</v>
      </c>
      <c r="BA18" s="26">
        <f t="shared" si="43"/>
        <v>0</v>
      </c>
      <c r="BB18" s="119">
        <f t="shared" si="44"/>
        <v>0</v>
      </c>
      <c r="BC18" s="119">
        <f t="shared" si="45"/>
        <v>0</v>
      </c>
      <c r="BD18" s="26">
        <f t="shared" si="46"/>
        <v>0</v>
      </c>
      <c r="BE18" s="119">
        <f t="shared" si="47"/>
        <v>0</v>
      </c>
      <c r="BF18" s="26">
        <f t="shared" si="48"/>
        <v>0</v>
      </c>
      <c r="BG18" s="119">
        <f t="shared" si="49"/>
        <v>0</v>
      </c>
      <c r="BH18" s="26">
        <f t="shared" si="50"/>
        <v>0</v>
      </c>
      <c r="BI18" s="26">
        <f t="shared" si="51"/>
        <v>0</v>
      </c>
      <c r="BJ18" s="26">
        <f t="shared" si="52"/>
        <v>0</v>
      </c>
      <c r="BK18" s="26">
        <f t="shared" si="53"/>
        <v>0</v>
      </c>
      <c r="BL18" s="26">
        <f t="shared" si="54"/>
        <v>0</v>
      </c>
      <c r="BM18" s="119">
        <f t="shared" si="55"/>
        <v>0</v>
      </c>
      <c r="BN18" s="118">
        <f t="shared" si="56"/>
        <v>0</v>
      </c>
      <c r="BO18" s="16"/>
      <c r="BP18" s="26">
        <f t="shared" si="57"/>
        <v>0</v>
      </c>
      <c r="BQ18" s="26">
        <f t="shared" si="58"/>
        <v>0</v>
      </c>
      <c r="BR18" s="26">
        <f t="shared" si="59"/>
        <v>0</v>
      </c>
      <c r="BS18" s="26">
        <f t="shared" si="60"/>
        <v>0</v>
      </c>
      <c r="BT18" s="26">
        <f t="shared" si="61"/>
        <v>0</v>
      </c>
      <c r="BU18" s="26">
        <f t="shared" si="62"/>
        <v>0</v>
      </c>
      <c r="BV18" s="26">
        <f t="shared" si="63"/>
        <v>0</v>
      </c>
      <c r="BW18" s="26">
        <f t="shared" si="64"/>
        <v>0</v>
      </c>
      <c r="BX18" s="26">
        <f t="shared" si="65"/>
        <v>0</v>
      </c>
      <c r="BY18" s="26">
        <f t="shared" si="66"/>
        <v>0</v>
      </c>
      <c r="BZ18" s="26">
        <f t="shared" si="1"/>
        <v>0</v>
      </c>
      <c r="CA18" s="26">
        <f t="shared" si="67"/>
        <v>0</v>
      </c>
      <c r="CB18" s="26">
        <f t="shared" si="68"/>
        <v>0</v>
      </c>
      <c r="CC18" s="26">
        <f t="shared" si="69"/>
        <v>0</v>
      </c>
      <c r="CD18" s="16"/>
      <c r="CE18" s="26">
        <f t="shared" si="70"/>
        <v>24</v>
      </c>
      <c r="CF18" s="26">
        <f t="shared" si="71"/>
        <v>0</v>
      </c>
      <c r="CG18" s="26">
        <f t="shared" si="72"/>
        <v>24</v>
      </c>
      <c r="CH18" s="26">
        <f t="shared" si="73"/>
        <v>0</v>
      </c>
      <c r="CI18" s="26">
        <f t="shared" si="74"/>
        <v>0</v>
      </c>
      <c r="CJ18" s="26">
        <f t="shared" si="75"/>
        <v>0</v>
      </c>
      <c r="CK18" s="26">
        <f t="shared" si="76"/>
        <v>0</v>
      </c>
      <c r="CL18" s="26">
        <f t="shared" si="77"/>
        <v>0</v>
      </c>
      <c r="CM18" s="26">
        <f t="shared" si="78"/>
        <v>0</v>
      </c>
      <c r="CN18" s="26">
        <f t="shared" si="2"/>
        <v>0</v>
      </c>
      <c r="CO18" s="26">
        <f t="shared" si="79"/>
        <v>0</v>
      </c>
      <c r="CP18" s="26">
        <f t="shared" si="80"/>
        <v>0</v>
      </c>
      <c r="CQ18" s="26">
        <f t="shared" si="81"/>
        <v>0</v>
      </c>
      <c r="CR18" s="119">
        <f t="shared" si="82"/>
        <v>0</v>
      </c>
      <c r="CS18" s="118">
        <f t="shared" si="3"/>
        <v>0</v>
      </c>
      <c r="CT18" s="118">
        <f t="shared" si="83"/>
        <v>120</v>
      </c>
      <c r="CU18" s="118">
        <f t="shared" si="84"/>
        <v>120</v>
      </c>
      <c r="CV18" s="118">
        <f t="shared" si="85"/>
        <v>120</v>
      </c>
      <c r="CW18" s="118">
        <f t="shared" si="86"/>
        <v>120</v>
      </c>
      <c r="CX18" s="118">
        <f t="shared" si="87"/>
        <v>0</v>
      </c>
      <c r="CY18" s="118">
        <f t="shared" si="88"/>
        <v>0</v>
      </c>
      <c r="CZ18" s="118">
        <f t="shared" si="89"/>
        <v>0</v>
      </c>
      <c r="DA18" s="118">
        <f t="shared" si="90"/>
        <v>0</v>
      </c>
      <c r="DB18" s="118">
        <f t="shared" si="91"/>
        <v>0</v>
      </c>
      <c r="DC18" s="119">
        <f t="shared" si="92"/>
        <v>0</v>
      </c>
      <c r="DD18" s="26">
        <f t="shared" si="4"/>
        <v>0</v>
      </c>
      <c r="DE18" s="118">
        <f t="shared" si="93"/>
        <v>0</v>
      </c>
      <c r="DF18" s="118">
        <f t="shared" si="94"/>
        <v>0</v>
      </c>
      <c r="DG18" s="118">
        <f t="shared" si="95"/>
        <v>0</v>
      </c>
      <c r="DH18" s="120">
        <f t="shared" si="96"/>
        <v>0</v>
      </c>
      <c r="DI18" s="119">
        <f t="shared" si="5"/>
        <v>0</v>
      </c>
      <c r="DJ18" s="119">
        <f t="shared" si="97"/>
        <v>0</v>
      </c>
      <c r="DK18" s="26">
        <f t="shared" si="98"/>
        <v>0</v>
      </c>
      <c r="DL18" s="119">
        <f t="shared" si="99"/>
        <v>0</v>
      </c>
      <c r="DM18" s="26">
        <f t="shared" si="100"/>
        <v>0</v>
      </c>
      <c r="DN18" s="119">
        <f t="shared" si="101"/>
        <v>0</v>
      </c>
      <c r="DO18" s="26">
        <f t="shared" si="102"/>
        <v>0</v>
      </c>
      <c r="DP18" s="26">
        <f t="shared" si="103"/>
        <v>0</v>
      </c>
      <c r="DQ18" s="26">
        <f t="shared" si="104"/>
        <v>0</v>
      </c>
      <c r="DR18" s="26">
        <f t="shared" si="105"/>
        <v>0</v>
      </c>
      <c r="DS18" s="26">
        <f t="shared" si="106"/>
        <v>0</v>
      </c>
      <c r="DT18" s="26">
        <f t="shared" si="107"/>
        <v>0</v>
      </c>
      <c r="DU18" s="26">
        <f t="shared" si="108"/>
        <v>0</v>
      </c>
      <c r="DV18" s="118">
        <f t="shared" si="109"/>
        <v>0</v>
      </c>
      <c r="DW18" s="26">
        <f t="shared" si="110"/>
        <v>0</v>
      </c>
      <c r="DX18" s="26">
        <f t="shared" si="111"/>
        <v>0</v>
      </c>
      <c r="DZ18" s="26">
        <v>9</v>
      </c>
      <c r="EA18" s="26">
        <v>30</v>
      </c>
    </row>
    <row r="19" spans="1:131" ht="22.5" customHeight="1" x14ac:dyDescent="0.15">
      <c r="A19" s="53">
        <v>10</v>
      </c>
      <c r="B19" s="54" t="str">
        <f t="shared" si="6"/>
        <v>木</v>
      </c>
      <c r="C19" s="5"/>
      <c r="D19" s="12">
        <f t="shared" si="7"/>
        <v>0</v>
      </c>
      <c r="E19" s="5"/>
      <c r="F19" s="12">
        <f t="shared" si="8"/>
        <v>0</v>
      </c>
      <c r="G19" s="5"/>
      <c r="H19" s="12">
        <f t="shared" si="9"/>
        <v>0</v>
      </c>
      <c r="I19" s="10">
        <f t="shared" si="10"/>
        <v>0</v>
      </c>
      <c r="J19" s="14"/>
      <c r="K19" s="172">
        <f t="shared" si="11"/>
        <v>0</v>
      </c>
      <c r="L19" s="5"/>
      <c r="M19" s="12">
        <f t="shared" si="12"/>
        <v>0</v>
      </c>
      <c r="N19" s="19">
        <f t="shared" si="13"/>
        <v>0</v>
      </c>
      <c r="O19" s="5"/>
      <c r="P19" s="12">
        <f t="shared" si="14"/>
        <v>0</v>
      </c>
      <c r="Q19" s="5"/>
      <c r="R19" s="12">
        <f t="shared" si="15"/>
        <v>0</v>
      </c>
      <c r="S19" s="5"/>
      <c r="T19" s="12">
        <f t="shared" si="16"/>
        <v>0</v>
      </c>
      <c r="U19" s="10">
        <f t="shared" si="17"/>
        <v>0</v>
      </c>
      <c r="V19" s="10">
        <f t="shared" si="18"/>
        <v>0</v>
      </c>
      <c r="W19" s="10">
        <f t="shared" si="19"/>
        <v>0</v>
      </c>
      <c r="X19" s="5"/>
      <c r="Y19" s="172">
        <f t="shared" si="20"/>
        <v>0</v>
      </c>
      <c r="Z19" s="20"/>
      <c r="AA19" s="175">
        <f t="shared" si="21"/>
        <v>0</v>
      </c>
      <c r="AB19" s="5"/>
      <c r="AC19" s="12">
        <f t="shared" si="22"/>
        <v>0</v>
      </c>
      <c r="AD19" s="19">
        <f t="shared" si="0"/>
        <v>0</v>
      </c>
      <c r="AE19" s="96"/>
      <c r="AF19" s="118">
        <f t="shared" si="23"/>
        <v>0</v>
      </c>
      <c r="AG19" s="26">
        <f t="shared" si="24"/>
        <v>0</v>
      </c>
      <c r="AH19" s="118">
        <f t="shared" si="25"/>
        <v>0</v>
      </c>
      <c r="AI19" s="26">
        <f t="shared" si="26"/>
        <v>0</v>
      </c>
      <c r="AJ19" s="118">
        <f t="shared" si="27"/>
        <v>0</v>
      </c>
      <c r="AK19" s="26">
        <f t="shared" si="28"/>
        <v>0</v>
      </c>
      <c r="AL19" s="26">
        <f t="shared" si="29"/>
        <v>0</v>
      </c>
      <c r="AM19" s="26">
        <f t="shared" si="30"/>
        <v>0</v>
      </c>
      <c r="AN19" s="26">
        <f t="shared" si="31"/>
        <v>0</v>
      </c>
      <c r="AO19" s="26">
        <f t="shared" si="32"/>
        <v>0</v>
      </c>
      <c r="AP19" s="26">
        <f t="shared" si="33"/>
        <v>0</v>
      </c>
      <c r="AR19" s="26">
        <f t="shared" si="34"/>
        <v>24</v>
      </c>
      <c r="AS19" s="26">
        <f t="shared" si="35"/>
        <v>0</v>
      </c>
      <c r="AT19" s="26">
        <f t="shared" si="36"/>
        <v>24</v>
      </c>
      <c r="AU19" s="26">
        <f t="shared" si="37"/>
        <v>0</v>
      </c>
      <c r="AV19" s="26">
        <f t="shared" si="38"/>
        <v>0</v>
      </c>
      <c r="AW19" s="26">
        <f t="shared" si="39"/>
        <v>0</v>
      </c>
      <c r="AX19" s="26">
        <f t="shared" si="40"/>
        <v>0</v>
      </c>
      <c r="AY19" s="26">
        <f t="shared" si="41"/>
        <v>0</v>
      </c>
      <c r="AZ19" s="26">
        <f t="shared" si="42"/>
        <v>0</v>
      </c>
      <c r="BA19" s="26">
        <f t="shared" si="43"/>
        <v>0</v>
      </c>
      <c r="BB19" s="119">
        <f t="shared" si="44"/>
        <v>0</v>
      </c>
      <c r="BC19" s="119">
        <f t="shared" si="45"/>
        <v>0</v>
      </c>
      <c r="BD19" s="26">
        <f t="shared" si="46"/>
        <v>0</v>
      </c>
      <c r="BE19" s="119">
        <f t="shared" si="47"/>
        <v>0</v>
      </c>
      <c r="BF19" s="26">
        <f t="shared" si="48"/>
        <v>0</v>
      </c>
      <c r="BG19" s="119">
        <f t="shared" si="49"/>
        <v>0</v>
      </c>
      <c r="BH19" s="26">
        <f t="shared" si="50"/>
        <v>0</v>
      </c>
      <c r="BI19" s="26">
        <f t="shared" si="51"/>
        <v>0</v>
      </c>
      <c r="BJ19" s="26">
        <f t="shared" si="52"/>
        <v>0</v>
      </c>
      <c r="BK19" s="26">
        <f t="shared" si="53"/>
        <v>0</v>
      </c>
      <c r="BL19" s="26">
        <f t="shared" si="54"/>
        <v>0</v>
      </c>
      <c r="BM19" s="119">
        <f t="shared" si="55"/>
        <v>0</v>
      </c>
      <c r="BN19" s="118">
        <f t="shared" si="56"/>
        <v>0</v>
      </c>
      <c r="BO19" s="16"/>
      <c r="BP19" s="26">
        <f t="shared" si="57"/>
        <v>0</v>
      </c>
      <c r="BQ19" s="26">
        <f t="shared" si="58"/>
        <v>0</v>
      </c>
      <c r="BR19" s="26">
        <f t="shared" si="59"/>
        <v>0</v>
      </c>
      <c r="BS19" s="26">
        <f t="shared" si="60"/>
        <v>0</v>
      </c>
      <c r="BT19" s="26">
        <f t="shared" si="61"/>
        <v>0</v>
      </c>
      <c r="BU19" s="26">
        <f t="shared" si="62"/>
        <v>0</v>
      </c>
      <c r="BV19" s="26">
        <f t="shared" si="63"/>
        <v>0</v>
      </c>
      <c r="BW19" s="26">
        <f t="shared" si="64"/>
        <v>0</v>
      </c>
      <c r="BX19" s="26">
        <f t="shared" si="65"/>
        <v>0</v>
      </c>
      <c r="BY19" s="26">
        <f t="shared" si="66"/>
        <v>0</v>
      </c>
      <c r="BZ19" s="26">
        <f t="shared" si="1"/>
        <v>0</v>
      </c>
      <c r="CA19" s="26">
        <f t="shared" si="67"/>
        <v>0</v>
      </c>
      <c r="CB19" s="26">
        <f t="shared" si="68"/>
        <v>0</v>
      </c>
      <c r="CC19" s="26">
        <f t="shared" si="69"/>
        <v>0</v>
      </c>
      <c r="CD19" s="16"/>
      <c r="CE19" s="26">
        <f t="shared" si="70"/>
        <v>24</v>
      </c>
      <c r="CF19" s="26">
        <f t="shared" si="71"/>
        <v>0</v>
      </c>
      <c r="CG19" s="26">
        <f t="shared" si="72"/>
        <v>24</v>
      </c>
      <c r="CH19" s="26">
        <f t="shared" si="73"/>
        <v>0</v>
      </c>
      <c r="CI19" s="26">
        <f t="shared" si="74"/>
        <v>0</v>
      </c>
      <c r="CJ19" s="26">
        <f t="shared" si="75"/>
        <v>0</v>
      </c>
      <c r="CK19" s="26">
        <f t="shared" si="76"/>
        <v>0</v>
      </c>
      <c r="CL19" s="26">
        <f t="shared" si="77"/>
        <v>0</v>
      </c>
      <c r="CM19" s="26">
        <f t="shared" si="78"/>
        <v>0</v>
      </c>
      <c r="CN19" s="26">
        <f t="shared" si="2"/>
        <v>0</v>
      </c>
      <c r="CO19" s="26">
        <f t="shared" si="79"/>
        <v>0</v>
      </c>
      <c r="CP19" s="26">
        <f t="shared" si="80"/>
        <v>0</v>
      </c>
      <c r="CQ19" s="26">
        <f t="shared" si="81"/>
        <v>0</v>
      </c>
      <c r="CR19" s="119">
        <f t="shared" si="82"/>
        <v>0</v>
      </c>
      <c r="CS19" s="118">
        <f t="shared" si="3"/>
        <v>0</v>
      </c>
      <c r="CT19" s="118">
        <f t="shared" si="83"/>
        <v>120</v>
      </c>
      <c r="CU19" s="118">
        <f t="shared" si="84"/>
        <v>120</v>
      </c>
      <c r="CV19" s="118">
        <f t="shared" si="85"/>
        <v>120</v>
      </c>
      <c r="CW19" s="118">
        <f t="shared" si="86"/>
        <v>120</v>
      </c>
      <c r="CX19" s="118">
        <f t="shared" si="87"/>
        <v>0</v>
      </c>
      <c r="CY19" s="118">
        <f t="shared" si="88"/>
        <v>0</v>
      </c>
      <c r="CZ19" s="118">
        <f t="shared" si="89"/>
        <v>0</v>
      </c>
      <c r="DA19" s="118">
        <f t="shared" si="90"/>
        <v>0</v>
      </c>
      <c r="DB19" s="118">
        <f t="shared" si="91"/>
        <v>0</v>
      </c>
      <c r="DC19" s="119">
        <f t="shared" si="92"/>
        <v>0</v>
      </c>
      <c r="DD19" s="26">
        <f t="shared" si="4"/>
        <v>0</v>
      </c>
      <c r="DE19" s="118">
        <f t="shared" si="93"/>
        <v>0</v>
      </c>
      <c r="DF19" s="118">
        <f t="shared" si="94"/>
        <v>0</v>
      </c>
      <c r="DG19" s="118">
        <f t="shared" si="95"/>
        <v>0</v>
      </c>
      <c r="DH19" s="120">
        <f t="shared" si="96"/>
        <v>0</v>
      </c>
      <c r="DI19" s="119">
        <f t="shared" si="5"/>
        <v>0</v>
      </c>
      <c r="DJ19" s="119">
        <f t="shared" si="97"/>
        <v>0</v>
      </c>
      <c r="DK19" s="26">
        <f t="shared" si="98"/>
        <v>0</v>
      </c>
      <c r="DL19" s="119">
        <f t="shared" si="99"/>
        <v>0</v>
      </c>
      <c r="DM19" s="26">
        <f t="shared" si="100"/>
        <v>0</v>
      </c>
      <c r="DN19" s="119">
        <f t="shared" si="101"/>
        <v>0</v>
      </c>
      <c r="DO19" s="26">
        <f t="shared" si="102"/>
        <v>0</v>
      </c>
      <c r="DP19" s="26">
        <f t="shared" si="103"/>
        <v>0</v>
      </c>
      <c r="DQ19" s="26">
        <f t="shared" si="104"/>
        <v>0</v>
      </c>
      <c r="DR19" s="26">
        <f t="shared" si="105"/>
        <v>0</v>
      </c>
      <c r="DS19" s="26">
        <f t="shared" si="106"/>
        <v>0</v>
      </c>
      <c r="DT19" s="26">
        <f t="shared" si="107"/>
        <v>0</v>
      </c>
      <c r="DU19" s="26">
        <f t="shared" si="108"/>
        <v>0</v>
      </c>
      <c r="DV19" s="118">
        <f t="shared" si="109"/>
        <v>0</v>
      </c>
      <c r="DW19" s="26">
        <f t="shared" si="110"/>
        <v>0</v>
      </c>
      <c r="DX19" s="26">
        <f t="shared" si="111"/>
        <v>0</v>
      </c>
      <c r="DZ19" s="26">
        <v>10</v>
      </c>
      <c r="EA19" s="26">
        <v>31</v>
      </c>
    </row>
    <row r="20" spans="1:131" ht="22.5" customHeight="1" x14ac:dyDescent="0.15">
      <c r="A20" s="53">
        <v>11</v>
      </c>
      <c r="B20" s="54" t="str">
        <f t="shared" si="6"/>
        <v>金</v>
      </c>
      <c r="C20" s="5"/>
      <c r="D20" s="12">
        <f t="shared" si="7"/>
        <v>0</v>
      </c>
      <c r="E20" s="5"/>
      <c r="F20" s="12">
        <f t="shared" si="8"/>
        <v>0</v>
      </c>
      <c r="G20" s="5"/>
      <c r="H20" s="12">
        <f t="shared" si="9"/>
        <v>0</v>
      </c>
      <c r="I20" s="10">
        <f t="shared" si="10"/>
        <v>0</v>
      </c>
      <c r="J20" s="14"/>
      <c r="K20" s="172">
        <f t="shared" si="11"/>
        <v>0</v>
      </c>
      <c r="L20" s="5"/>
      <c r="M20" s="12">
        <f t="shared" si="12"/>
        <v>0</v>
      </c>
      <c r="N20" s="19">
        <f t="shared" si="13"/>
        <v>0</v>
      </c>
      <c r="O20" s="5"/>
      <c r="P20" s="12">
        <f t="shared" si="14"/>
        <v>0</v>
      </c>
      <c r="Q20" s="5"/>
      <c r="R20" s="12">
        <f t="shared" si="15"/>
        <v>0</v>
      </c>
      <c r="S20" s="5"/>
      <c r="T20" s="12">
        <f t="shared" si="16"/>
        <v>0</v>
      </c>
      <c r="U20" s="10">
        <f t="shared" si="17"/>
        <v>0</v>
      </c>
      <c r="V20" s="10">
        <f t="shared" si="18"/>
        <v>0</v>
      </c>
      <c r="W20" s="10">
        <f t="shared" si="19"/>
        <v>0</v>
      </c>
      <c r="X20" s="5"/>
      <c r="Y20" s="172">
        <f t="shared" si="20"/>
        <v>0</v>
      </c>
      <c r="Z20" s="20"/>
      <c r="AA20" s="175">
        <f t="shared" si="21"/>
        <v>0</v>
      </c>
      <c r="AB20" s="5"/>
      <c r="AC20" s="12">
        <f t="shared" si="22"/>
        <v>0</v>
      </c>
      <c r="AD20" s="19">
        <f t="shared" si="0"/>
        <v>0</v>
      </c>
      <c r="AE20" s="96"/>
      <c r="AF20" s="118">
        <f t="shared" si="23"/>
        <v>0</v>
      </c>
      <c r="AG20" s="26">
        <f t="shared" si="24"/>
        <v>0</v>
      </c>
      <c r="AH20" s="118">
        <f t="shared" si="25"/>
        <v>0</v>
      </c>
      <c r="AI20" s="26">
        <f t="shared" si="26"/>
        <v>0</v>
      </c>
      <c r="AJ20" s="118">
        <f t="shared" si="27"/>
        <v>0</v>
      </c>
      <c r="AK20" s="26">
        <f t="shared" si="28"/>
        <v>0</v>
      </c>
      <c r="AL20" s="26">
        <f t="shared" si="29"/>
        <v>0</v>
      </c>
      <c r="AM20" s="26">
        <f t="shared" si="30"/>
        <v>0</v>
      </c>
      <c r="AN20" s="26">
        <f t="shared" si="31"/>
        <v>0</v>
      </c>
      <c r="AO20" s="26">
        <f t="shared" si="32"/>
        <v>0</v>
      </c>
      <c r="AP20" s="26">
        <f t="shared" si="33"/>
        <v>0</v>
      </c>
      <c r="AR20" s="26">
        <f t="shared" si="34"/>
        <v>24</v>
      </c>
      <c r="AS20" s="26">
        <f t="shared" si="35"/>
        <v>0</v>
      </c>
      <c r="AT20" s="26">
        <f t="shared" si="36"/>
        <v>24</v>
      </c>
      <c r="AU20" s="26">
        <f t="shared" si="37"/>
        <v>0</v>
      </c>
      <c r="AV20" s="26">
        <f t="shared" si="38"/>
        <v>0</v>
      </c>
      <c r="AW20" s="26">
        <f t="shared" si="39"/>
        <v>0</v>
      </c>
      <c r="AX20" s="26">
        <f t="shared" si="40"/>
        <v>0</v>
      </c>
      <c r="AY20" s="26">
        <f t="shared" si="41"/>
        <v>0</v>
      </c>
      <c r="AZ20" s="26">
        <f t="shared" si="42"/>
        <v>0</v>
      </c>
      <c r="BA20" s="26">
        <f t="shared" si="43"/>
        <v>0</v>
      </c>
      <c r="BB20" s="119">
        <f t="shared" si="44"/>
        <v>0</v>
      </c>
      <c r="BC20" s="119">
        <f t="shared" si="45"/>
        <v>0</v>
      </c>
      <c r="BD20" s="26">
        <f t="shared" si="46"/>
        <v>0</v>
      </c>
      <c r="BE20" s="119">
        <f t="shared" si="47"/>
        <v>0</v>
      </c>
      <c r="BF20" s="26">
        <f t="shared" si="48"/>
        <v>0</v>
      </c>
      <c r="BG20" s="119">
        <f t="shared" si="49"/>
        <v>0</v>
      </c>
      <c r="BH20" s="26">
        <f t="shared" si="50"/>
        <v>0</v>
      </c>
      <c r="BI20" s="26">
        <f t="shared" si="51"/>
        <v>0</v>
      </c>
      <c r="BJ20" s="26">
        <f t="shared" si="52"/>
        <v>0</v>
      </c>
      <c r="BK20" s="26">
        <f t="shared" si="53"/>
        <v>0</v>
      </c>
      <c r="BL20" s="26">
        <f t="shared" si="54"/>
        <v>0</v>
      </c>
      <c r="BM20" s="119">
        <f t="shared" si="55"/>
        <v>0</v>
      </c>
      <c r="BN20" s="118">
        <f t="shared" si="56"/>
        <v>0</v>
      </c>
      <c r="BO20" s="16"/>
      <c r="BP20" s="26">
        <f t="shared" si="57"/>
        <v>0</v>
      </c>
      <c r="BQ20" s="26">
        <f t="shared" si="58"/>
        <v>0</v>
      </c>
      <c r="BR20" s="26">
        <f t="shared" si="59"/>
        <v>0</v>
      </c>
      <c r="BS20" s="26">
        <f t="shared" si="60"/>
        <v>0</v>
      </c>
      <c r="BT20" s="26">
        <f t="shared" si="61"/>
        <v>0</v>
      </c>
      <c r="BU20" s="26">
        <f t="shared" si="62"/>
        <v>0</v>
      </c>
      <c r="BV20" s="26">
        <f t="shared" si="63"/>
        <v>0</v>
      </c>
      <c r="BW20" s="26">
        <f t="shared" si="64"/>
        <v>0</v>
      </c>
      <c r="BX20" s="26">
        <f t="shared" si="65"/>
        <v>0</v>
      </c>
      <c r="BY20" s="26">
        <f t="shared" si="66"/>
        <v>0</v>
      </c>
      <c r="BZ20" s="26">
        <f t="shared" si="1"/>
        <v>0</v>
      </c>
      <c r="CA20" s="26">
        <f t="shared" si="67"/>
        <v>0</v>
      </c>
      <c r="CB20" s="26">
        <f t="shared" si="68"/>
        <v>0</v>
      </c>
      <c r="CC20" s="26">
        <f t="shared" si="69"/>
        <v>0</v>
      </c>
      <c r="CD20" s="16"/>
      <c r="CE20" s="26">
        <f t="shared" si="70"/>
        <v>24</v>
      </c>
      <c r="CF20" s="26">
        <f t="shared" si="71"/>
        <v>0</v>
      </c>
      <c r="CG20" s="26">
        <f t="shared" si="72"/>
        <v>24</v>
      </c>
      <c r="CH20" s="26">
        <f t="shared" si="73"/>
        <v>0</v>
      </c>
      <c r="CI20" s="26">
        <f t="shared" si="74"/>
        <v>0</v>
      </c>
      <c r="CJ20" s="26">
        <f t="shared" si="75"/>
        <v>0</v>
      </c>
      <c r="CK20" s="26">
        <f t="shared" si="76"/>
        <v>0</v>
      </c>
      <c r="CL20" s="26">
        <f t="shared" si="77"/>
        <v>0</v>
      </c>
      <c r="CM20" s="26">
        <f t="shared" si="78"/>
        <v>0</v>
      </c>
      <c r="CN20" s="26">
        <f t="shared" si="2"/>
        <v>0</v>
      </c>
      <c r="CO20" s="26">
        <f t="shared" si="79"/>
        <v>0</v>
      </c>
      <c r="CP20" s="26">
        <f t="shared" si="80"/>
        <v>0</v>
      </c>
      <c r="CQ20" s="26">
        <f t="shared" si="81"/>
        <v>0</v>
      </c>
      <c r="CR20" s="119">
        <f t="shared" si="82"/>
        <v>0</v>
      </c>
      <c r="CS20" s="118">
        <f t="shared" si="3"/>
        <v>0</v>
      </c>
      <c r="CT20" s="118">
        <f t="shared" si="83"/>
        <v>120</v>
      </c>
      <c r="CU20" s="118">
        <f t="shared" si="84"/>
        <v>120</v>
      </c>
      <c r="CV20" s="118">
        <f t="shared" si="85"/>
        <v>120</v>
      </c>
      <c r="CW20" s="118">
        <f t="shared" si="86"/>
        <v>120</v>
      </c>
      <c r="CX20" s="118">
        <f t="shared" si="87"/>
        <v>0</v>
      </c>
      <c r="CY20" s="118">
        <f t="shared" si="88"/>
        <v>0</v>
      </c>
      <c r="CZ20" s="118">
        <f t="shared" si="89"/>
        <v>0</v>
      </c>
      <c r="DA20" s="118">
        <f t="shared" si="90"/>
        <v>0</v>
      </c>
      <c r="DB20" s="118">
        <f t="shared" si="91"/>
        <v>0</v>
      </c>
      <c r="DC20" s="119">
        <f t="shared" si="92"/>
        <v>0</v>
      </c>
      <c r="DD20" s="26">
        <f t="shared" si="4"/>
        <v>0</v>
      </c>
      <c r="DE20" s="118">
        <f t="shared" si="93"/>
        <v>0</v>
      </c>
      <c r="DF20" s="118">
        <f t="shared" si="94"/>
        <v>0</v>
      </c>
      <c r="DG20" s="118">
        <f t="shared" si="95"/>
        <v>0</v>
      </c>
      <c r="DH20" s="120">
        <f t="shared" si="96"/>
        <v>0</v>
      </c>
      <c r="DI20" s="119">
        <f t="shared" si="5"/>
        <v>0</v>
      </c>
      <c r="DJ20" s="119">
        <f t="shared" si="97"/>
        <v>0</v>
      </c>
      <c r="DK20" s="26">
        <f t="shared" si="98"/>
        <v>0</v>
      </c>
      <c r="DL20" s="119">
        <f t="shared" si="99"/>
        <v>0</v>
      </c>
      <c r="DM20" s="26">
        <f t="shared" si="100"/>
        <v>0</v>
      </c>
      <c r="DN20" s="119">
        <f t="shared" si="101"/>
        <v>0</v>
      </c>
      <c r="DO20" s="26">
        <f t="shared" si="102"/>
        <v>0</v>
      </c>
      <c r="DP20" s="26">
        <f t="shared" si="103"/>
        <v>0</v>
      </c>
      <c r="DQ20" s="26">
        <f t="shared" si="104"/>
        <v>0</v>
      </c>
      <c r="DR20" s="26">
        <f t="shared" si="105"/>
        <v>0</v>
      </c>
      <c r="DS20" s="26">
        <f t="shared" si="106"/>
        <v>0</v>
      </c>
      <c r="DT20" s="26">
        <f t="shared" si="107"/>
        <v>0</v>
      </c>
      <c r="DU20" s="26">
        <f t="shared" si="108"/>
        <v>0</v>
      </c>
      <c r="DV20" s="118">
        <f t="shared" si="109"/>
        <v>0</v>
      </c>
      <c r="DW20" s="26">
        <f t="shared" si="110"/>
        <v>0</v>
      </c>
      <c r="DX20" s="26">
        <f t="shared" si="111"/>
        <v>0</v>
      </c>
      <c r="DZ20" s="26">
        <v>11</v>
      </c>
      <c r="EA20" s="26">
        <v>30</v>
      </c>
    </row>
    <row r="21" spans="1:131" ht="22.5" customHeight="1" x14ac:dyDescent="0.15">
      <c r="A21" s="53">
        <v>12</v>
      </c>
      <c r="B21" s="54" t="str">
        <f t="shared" si="6"/>
        <v>土</v>
      </c>
      <c r="C21" s="5"/>
      <c r="D21" s="12">
        <f t="shared" si="7"/>
        <v>0</v>
      </c>
      <c r="E21" s="5"/>
      <c r="F21" s="12">
        <f t="shared" si="8"/>
        <v>0</v>
      </c>
      <c r="G21" s="5"/>
      <c r="H21" s="12">
        <f t="shared" si="9"/>
        <v>0</v>
      </c>
      <c r="I21" s="10">
        <f t="shared" si="10"/>
        <v>0</v>
      </c>
      <c r="J21" s="14"/>
      <c r="K21" s="172">
        <f t="shared" si="11"/>
        <v>0</v>
      </c>
      <c r="L21" s="5"/>
      <c r="M21" s="12">
        <f t="shared" si="12"/>
        <v>0</v>
      </c>
      <c r="N21" s="19">
        <f t="shared" si="13"/>
        <v>0</v>
      </c>
      <c r="O21" s="5"/>
      <c r="P21" s="12">
        <f t="shared" si="14"/>
        <v>0</v>
      </c>
      <c r="Q21" s="5"/>
      <c r="R21" s="12">
        <f t="shared" si="15"/>
        <v>0</v>
      </c>
      <c r="S21" s="5"/>
      <c r="T21" s="12">
        <f t="shared" si="16"/>
        <v>0</v>
      </c>
      <c r="U21" s="10">
        <f t="shared" si="17"/>
        <v>0</v>
      </c>
      <c r="V21" s="10">
        <f t="shared" si="18"/>
        <v>0</v>
      </c>
      <c r="W21" s="10">
        <f t="shared" si="19"/>
        <v>0</v>
      </c>
      <c r="X21" s="5"/>
      <c r="Y21" s="172">
        <f t="shared" si="20"/>
        <v>0</v>
      </c>
      <c r="Z21" s="20"/>
      <c r="AA21" s="175">
        <f t="shared" si="21"/>
        <v>0</v>
      </c>
      <c r="AB21" s="5"/>
      <c r="AC21" s="12">
        <f t="shared" si="22"/>
        <v>0</v>
      </c>
      <c r="AD21" s="19">
        <f t="shared" si="0"/>
        <v>0</v>
      </c>
      <c r="AE21" s="96"/>
      <c r="AF21" s="118">
        <f t="shared" si="23"/>
        <v>0</v>
      </c>
      <c r="AG21" s="26">
        <f t="shared" si="24"/>
        <v>0</v>
      </c>
      <c r="AH21" s="118">
        <f t="shared" si="25"/>
        <v>0</v>
      </c>
      <c r="AI21" s="26">
        <f t="shared" si="26"/>
        <v>0</v>
      </c>
      <c r="AJ21" s="118">
        <f t="shared" si="27"/>
        <v>0</v>
      </c>
      <c r="AK21" s="26">
        <f t="shared" si="28"/>
        <v>0</v>
      </c>
      <c r="AL21" s="26">
        <f t="shared" si="29"/>
        <v>0</v>
      </c>
      <c r="AM21" s="26">
        <f t="shared" si="30"/>
        <v>0</v>
      </c>
      <c r="AN21" s="26">
        <f t="shared" si="31"/>
        <v>0</v>
      </c>
      <c r="AO21" s="26">
        <f t="shared" si="32"/>
        <v>0</v>
      </c>
      <c r="AP21" s="26">
        <f t="shared" si="33"/>
        <v>0</v>
      </c>
      <c r="AR21" s="26">
        <f t="shared" si="34"/>
        <v>24</v>
      </c>
      <c r="AS21" s="26">
        <f t="shared" si="35"/>
        <v>0</v>
      </c>
      <c r="AT21" s="26">
        <f t="shared" si="36"/>
        <v>24</v>
      </c>
      <c r="AU21" s="26">
        <f t="shared" si="37"/>
        <v>0</v>
      </c>
      <c r="AV21" s="26">
        <f t="shared" si="38"/>
        <v>0</v>
      </c>
      <c r="AW21" s="26">
        <f t="shared" si="39"/>
        <v>0</v>
      </c>
      <c r="AX21" s="26">
        <f t="shared" si="40"/>
        <v>0</v>
      </c>
      <c r="AY21" s="26">
        <f t="shared" si="41"/>
        <v>0</v>
      </c>
      <c r="AZ21" s="26">
        <f t="shared" si="42"/>
        <v>0</v>
      </c>
      <c r="BA21" s="26">
        <f t="shared" si="43"/>
        <v>0</v>
      </c>
      <c r="BB21" s="119">
        <f t="shared" si="44"/>
        <v>0</v>
      </c>
      <c r="BC21" s="119">
        <f t="shared" si="45"/>
        <v>0</v>
      </c>
      <c r="BD21" s="26">
        <f t="shared" si="46"/>
        <v>0</v>
      </c>
      <c r="BE21" s="119">
        <f t="shared" si="47"/>
        <v>0</v>
      </c>
      <c r="BF21" s="26">
        <f t="shared" si="48"/>
        <v>0</v>
      </c>
      <c r="BG21" s="119">
        <f t="shared" si="49"/>
        <v>0</v>
      </c>
      <c r="BH21" s="26">
        <f t="shared" si="50"/>
        <v>0</v>
      </c>
      <c r="BI21" s="26">
        <f t="shared" si="51"/>
        <v>0</v>
      </c>
      <c r="BJ21" s="26">
        <f t="shared" si="52"/>
        <v>0</v>
      </c>
      <c r="BK21" s="26">
        <f t="shared" si="53"/>
        <v>0</v>
      </c>
      <c r="BL21" s="26">
        <f t="shared" si="54"/>
        <v>0</v>
      </c>
      <c r="BM21" s="119">
        <f t="shared" si="55"/>
        <v>0</v>
      </c>
      <c r="BN21" s="118">
        <f t="shared" si="56"/>
        <v>0</v>
      </c>
      <c r="BO21" s="16"/>
      <c r="BP21" s="26">
        <f t="shared" si="57"/>
        <v>0</v>
      </c>
      <c r="BQ21" s="26">
        <f t="shared" si="58"/>
        <v>0</v>
      </c>
      <c r="BR21" s="26">
        <f t="shared" si="59"/>
        <v>0</v>
      </c>
      <c r="BS21" s="26">
        <f t="shared" si="60"/>
        <v>0</v>
      </c>
      <c r="BT21" s="26">
        <f t="shared" si="61"/>
        <v>0</v>
      </c>
      <c r="BU21" s="26">
        <f t="shared" si="62"/>
        <v>0</v>
      </c>
      <c r="BV21" s="26">
        <f t="shared" si="63"/>
        <v>0</v>
      </c>
      <c r="BW21" s="26">
        <f t="shared" si="64"/>
        <v>0</v>
      </c>
      <c r="BX21" s="26">
        <f t="shared" si="65"/>
        <v>0</v>
      </c>
      <c r="BY21" s="26">
        <f t="shared" si="66"/>
        <v>0</v>
      </c>
      <c r="BZ21" s="26">
        <f t="shared" si="1"/>
        <v>0</v>
      </c>
      <c r="CA21" s="26">
        <f t="shared" si="67"/>
        <v>0</v>
      </c>
      <c r="CB21" s="26">
        <f t="shared" si="68"/>
        <v>0</v>
      </c>
      <c r="CC21" s="26">
        <f t="shared" si="69"/>
        <v>0</v>
      </c>
      <c r="CD21" s="16"/>
      <c r="CE21" s="26">
        <f t="shared" si="70"/>
        <v>24</v>
      </c>
      <c r="CF21" s="26">
        <f t="shared" si="71"/>
        <v>0</v>
      </c>
      <c r="CG21" s="26">
        <f t="shared" si="72"/>
        <v>24</v>
      </c>
      <c r="CH21" s="26">
        <f t="shared" si="73"/>
        <v>0</v>
      </c>
      <c r="CI21" s="26">
        <f t="shared" si="74"/>
        <v>0</v>
      </c>
      <c r="CJ21" s="26">
        <f t="shared" si="75"/>
        <v>0</v>
      </c>
      <c r="CK21" s="26">
        <f t="shared" si="76"/>
        <v>0</v>
      </c>
      <c r="CL21" s="26">
        <f t="shared" si="77"/>
        <v>0</v>
      </c>
      <c r="CM21" s="26">
        <f t="shared" si="78"/>
        <v>0</v>
      </c>
      <c r="CN21" s="26">
        <f t="shared" si="2"/>
        <v>0</v>
      </c>
      <c r="CO21" s="26">
        <f t="shared" si="79"/>
        <v>0</v>
      </c>
      <c r="CP21" s="26">
        <f t="shared" si="80"/>
        <v>0</v>
      </c>
      <c r="CQ21" s="26">
        <f t="shared" si="81"/>
        <v>0</v>
      </c>
      <c r="CR21" s="119">
        <f t="shared" si="82"/>
        <v>0</v>
      </c>
      <c r="CS21" s="118">
        <f t="shared" si="3"/>
        <v>0</v>
      </c>
      <c r="CT21" s="118">
        <f t="shared" si="83"/>
        <v>120</v>
      </c>
      <c r="CU21" s="118">
        <f t="shared" si="84"/>
        <v>120</v>
      </c>
      <c r="CV21" s="118">
        <f t="shared" si="85"/>
        <v>120</v>
      </c>
      <c r="CW21" s="118">
        <f t="shared" si="86"/>
        <v>120</v>
      </c>
      <c r="CX21" s="118">
        <f t="shared" si="87"/>
        <v>0</v>
      </c>
      <c r="CY21" s="118">
        <f t="shared" si="88"/>
        <v>0</v>
      </c>
      <c r="CZ21" s="118">
        <f t="shared" si="89"/>
        <v>0</v>
      </c>
      <c r="DA21" s="118">
        <f t="shared" si="90"/>
        <v>0</v>
      </c>
      <c r="DB21" s="118">
        <f t="shared" si="91"/>
        <v>0</v>
      </c>
      <c r="DC21" s="119">
        <f t="shared" si="92"/>
        <v>0</v>
      </c>
      <c r="DD21" s="26">
        <f t="shared" si="4"/>
        <v>0</v>
      </c>
      <c r="DE21" s="118">
        <f t="shared" si="93"/>
        <v>0</v>
      </c>
      <c r="DF21" s="118">
        <f t="shared" si="94"/>
        <v>0</v>
      </c>
      <c r="DG21" s="118">
        <f t="shared" si="95"/>
        <v>0</v>
      </c>
      <c r="DH21" s="120">
        <f t="shared" si="96"/>
        <v>0</v>
      </c>
      <c r="DI21" s="119">
        <f t="shared" si="5"/>
        <v>0</v>
      </c>
      <c r="DJ21" s="119">
        <f t="shared" si="97"/>
        <v>0</v>
      </c>
      <c r="DK21" s="26">
        <f t="shared" si="98"/>
        <v>0</v>
      </c>
      <c r="DL21" s="119">
        <f t="shared" si="99"/>
        <v>0</v>
      </c>
      <c r="DM21" s="26">
        <f t="shared" si="100"/>
        <v>0</v>
      </c>
      <c r="DN21" s="119">
        <f t="shared" si="101"/>
        <v>0</v>
      </c>
      <c r="DO21" s="26">
        <f t="shared" si="102"/>
        <v>0</v>
      </c>
      <c r="DP21" s="26">
        <f t="shared" si="103"/>
        <v>0</v>
      </c>
      <c r="DQ21" s="26">
        <f t="shared" si="104"/>
        <v>0</v>
      </c>
      <c r="DR21" s="26">
        <f t="shared" si="105"/>
        <v>0</v>
      </c>
      <c r="DS21" s="26">
        <f t="shared" si="106"/>
        <v>0</v>
      </c>
      <c r="DT21" s="26">
        <f t="shared" si="107"/>
        <v>0</v>
      </c>
      <c r="DU21" s="26">
        <f t="shared" si="108"/>
        <v>0</v>
      </c>
      <c r="DV21" s="118">
        <f t="shared" si="109"/>
        <v>0</v>
      </c>
      <c r="DW21" s="26">
        <f t="shared" si="110"/>
        <v>0</v>
      </c>
      <c r="DX21" s="26">
        <f t="shared" si="111"/>
        <v>0</v>
      </c>
      <c r="DZ21" s="26">
        <v>12</v>
      </c>
      <c r="EA21" s="26">
        <v>31</v>
      </c>
    </row>
    <row r="22" spans="1:131" ht="22.5" customHeight="1" x14ac:dyDescent="0.15">
      <c r="A22" s="53">
        <v>13</v>
      </c>
      <c r="B22" s="54" t="str">
        <f t="shared" si="6"/>
        <v>日</v>
      </c>
      <c r="C22" s="5"/>
      <c r="D22" s="12">
        <f t="shared" si="7"/>
        <v>0</v>
      </c>
      <c r="E22" s="5"/>
      <c r="F22" s="12">
        <f t="shared" si="8"/>
        <v>0</v>
      </c>
      <c r="G22" s="5"/>
      <c r="H22" s="12">
        <f t="shared" si="9"/>
        <v>0</v>
      </c>
      <c r="I22" s="10">
        <f t="shared" si="10"/>
        <v>0</v>
      </c>
      <c r="J22" s="14"/>
      <c r="K22" s="172">
        <f t="shared" si="11"/>
        <v>0</v>
      </c>
      <c r="L22" s="5"/>
      <c r="M22" s="12">
        <f t="shared" si="12"/>
        <v>0</v>
      </c>
      <c r="N22" s="19">
        <f t="shared" si="13"/>
        <v>0</v>
      </c>
      <c r="O22" s="5"/>
      <c r="P22" s="12">
        <f t="shared" si="14"/>
        <v>0</v>
      </c>
      <c r="Q22" s="5"/>
      <c r="R22" s="12">
        <f t="shared" si="15"/>
        <v>0</v>
      </c>
      <c r="S22" s="5"/>
      <c r="T22" s="12">
        <f t="shared" si="16"/>
        <v>0</v>
      </c>
      <c r="U22" s="10">
        <f t="shared" si="17"/>
        <v>0</v>
      </c>
      <c r="V22" s="10">
        <f t="shared" si="18"/>
        <v>0</v>
      </c>
      <c r="W22" s="10">
        <f t="shared" si="19"/>
        <v>0</v>
      </c>
      <c r="X22" s="5"/>
      <c r="Y22" s="172">
        <f t="shared" si="20"/>
        <v>0</v>
      </c>
      <c r="Z22" s="20"/>
      <c r="AA22" s="175">
        <f t="shared" si="21"/>
        <v>0</v>
      </c>
      <c r="AB22" s="5"/>
      <c r="AC22" s="12">
        <f t="shared" si="22"/>
        <v>0</v>
      </c>
      <c r="AD22" s="19">
        <f t="shared" si="0"/>
        <v>0</v>
      </c>
      <c r="AE22" s="96"/>
      <c r="AF22" s="118">
        <f t="shared" si="23"/>
        <v>0</v>
      </c>
      <c r="AG22" s="26">
        <f t="shared" si="24"/>
        <v>0</v>
      </c>
      <c r="AH22" s="118">
        <f t="shared" si="25"/>
        <v>0</v>
      </c>
      <c r="AI22" s="26">
        <f t="shared" si="26"/>
        <v>0</v>
      </c>
      <c r="AJ22" s="118">
        <f t="shared" si="27"/>
        <v>0</v>
      </c>
      <c r="AK22" s="26">
        <f t="shared" si="28"/>
        <v>0</v>
      </c>
      <c r="AL22" s="26">
        <f t="shared" si="29"/>
        <v>0</v>
      </c>
      <c r="AM22" s="26">
        <f t="shared" si="30"/>
        <v>0</v>
      </c>
      <c r="AN22" s="26">
        <f t="shared" si="31"/>
        <v>0</v>
      </c>
      <c r="AO22" s="26">
        <f t="shared" si="32"/>
        <v>0</v>
      </c>
      <c r="AP22" s="26">
        <f t="shared" si="33"/>
        <v>0</v>
      </c>
      <c r="AR22" s="26">
        <f t="shared" si="34"/>
        <v>24</v>
      </c>
      <c r="AS22" s="26">
        <f t="shared" si="35"/>
        <v>0</v>
      </c>
      <c r="AT22" s="26">
        <f t="shared" si="36"/>
        <v>24</v>
      </c>
      <c r="AU22" s="26">
        <f t="shared" si="37"/>
        <v>0</v>
      </c>
      <c r="AV22" s="26">
        <f t="shared" si="38"/>
        <v>0</v>
      </c>
      <c r="AW22" s="26">
        <f t="shared" si="39"/>
        <v>0</v>
      </c>
      <c r="AX22" s="26">
        <f t="shared" si="40"/>
        <v>0</v>
      </c>
      <c r="AY22" s="26">
        <f t="shared" si="41"/>
        <v>0</v>
      </c>
      <c r="AZ22" s="26">
        <f t="shared" si="42"/>
        <v>0</v>
      </c>
      <c r="BA22" s="26">
        <f t="shared" si="43"/>
        <v>0</v>
      </c>
      <c r="BB22" s="119">
        <f t="shared" si="44"/>
        <v>0</v>
      </c>
      <c r="BC22" s="119">
        <f t="shared" si="45"/>
        <v>0</v>
      </c>
      <c r="BD22" s="26">
        <f t="shared" si="46"/>
        <v>0</v>
      </c>
      <c r="BE22" s="119">
        <f t="shared" si="47"/>
        <v>0</v>
      </c>
      <c r="BF22" s="26">
        <f t="shared" si="48"/>
        <v>0</v>
      </c>
      <c r="BG22" s="119">
        <f t="shared" si="49"/>
        <v>0</v>
      </c>
      <c r="BH22" s="26">
        <f t="shared" si="50"/>
        <v>0</v>
      </c>
      <c r="BI22" s="26">
        <f t="shared" si="51"/>
        <v>0</v>
      </c>
      <c r="BJ22" s="26">
        <f t="shared" si="52"/>
        <v>0</v>
      </c>
      <c r="BK22" s="26">
        <f t="shared" si="53"/>
        <v>0</v>
      </c>
      <c r="BL22" s="26">
        <f t="shared" si="54"/>
        <v>0</v>
      </c>
      <c r="BM22" s="119">
        <f t="shared" si="55"/>
        <v>0</v>
      </c>
      <c r="BN22" s="118">
        <f t="shared" si="56"/>
        <v>0</v>
      </c>
      <c r="BO22" s="16"/>
      <c r="BP22" s="26">
        <f t="shared" si="57"/>
        <v>0</v>
      </c>
      <c r="BQ22" s="26">
        <f t="shared" si="58"/>
        <v>0</v>
      </c>
      <c r="BR22" s="26">
        <f t="shared" si="59"/>
        <v>0</v>
      </c>
      <c r="BS22" s="26">
        <f t="shared" si="60"/>
        <v>0</v>
      </c>
      <c r="BT22" s="26">
        <f t="shared" si="61"/>
        <v>0</v>
      </c>
      <c r="BU22" s="26">
        <f t="shared" si="62"/>
        <v>0</v>
      </c>
      <c r="BV22" s="26">
        <f t="shared" si="63"/>
        <v>0</v>
      </c>
      <c r="BW22" s="26">
        <f t="shared" si="64"/>
        <v>0</v>
      </c>
      <c r="BX22" s="26">
        <f t="shared" si="65"/>
        <v>0</v>
      </c>
      <c r="BY22" s="26">
        <f t="shared" si="66"/>
        <v>0</v>
      </c>
      <c r="BZ22" s="26">
        <f t="shared" si="1"/>
        <v>0</v>
      </c>
      <c r="CA22" s="26">
        <f t="shared" si="67"/>
        <v>0</v>
      </c>
      <c r="CB22" s="26">
        <f t="shared" si="68"/>
        <v>0</v>
      </c>
      <c r="CC22" s="26">
        <f t="shared" si="69"/>
        <v>0</v>
      </c>
      <c r="CD22" s="16"/>
      <c r="CE22" s="26">
        <f t="shared" si="70"/>
        <v>24</v>
      </c>
      <c r="CF22" s="26">
        <f t="shared" si="71"/>
        <v>0</v>
      </c>
      <c r="CG22" s="26">
        <f t="shared" si="72"/>
        <v>24</v>
      </c>
      <c r="CH22" s="26">
        <f t="shared" si="73"/>
        <v>0</v>
      </c>
      <c r="CI22" s="26">
        <f t="shared" si="74"/>
        <v>0</v>
      </c>
      <c r="CJ22" s="26">
        <f t="shared" si="75"/>
        <v>0</v>
      </c>
      <c r="CK22" s="26">
        <f t="shared" si="76"/>
        <v>0</v>
      </c>
      <c r="CL22" s="26">
        <f t="shared" si="77"/>
        <v>0</v>
      </c>
      <c r="CM22" s="26">
        <f t="shared" si="78"/>
        <v>0</v>
      </c>
      <c r="CN22" s="26">
        <f t="shared" si="2"/>
        <v>0</v>
      </c>
      <c r="CO22" s="26">
        <f t="shared" si="79"/>
        <v>0</v>
      </c>
      <c r="CP22" s="26">
        <f t="shared" si="80"/>
        <v>0</v>
      </c>
      <c r="CQ22" s="26">
        <f t="shared" si="81"/>
        <v>0</v>
      </c>
      <c r="CR22" s="119">
        <f t="shared" si="82"/>
        <v>0</v>
      </c>
      <c r="CS22" s="118">
        <f t="shared" si="3"/>
        <v>0</v>
      </c>
      <c r="CT22" s="118">
        <f t="shared" si="83"/>
        <v>120</v>
      </c>
      <c r="CU22" s="118">
        <f t="shared" si="84"/>
        <v>120</v>
      </c>
      <c r="CV22" s="118">
        <f t="shared" si="85"/>
        <v>120</v>
      </c>
      <c r="CW22" s="118">
        <f t="shared" si="86"/>
        <v>120</v>
      </c>
      <c r="CX22" s="118">
        <f t="shared" si="87"/>
        <v>0</v>
      </c>
      <c r="CY22" s="118">
        <f t="shared" si="88"/>
        <v>0</v>
      </c>
      <c r="CZ22" s="118">
        <f t="shared" si="89"/>
        <v>0</v>
      </c>
      <c r="DA22" s="118">
        <f t="shared" si="90"/>
        <v>0</v>
      </c>
      <c r="DB22" s="118">
        <f t="shared" si="91"/>
        <v>0</v>
      </c>
      <c r="DC22" s="119">
        <f t="shared" si="92"/>
        <v>0</v>
      </c>
      <c r="DD22" s="26">
        <f t="shared" si="4"/>
        <v>0</v>
      </c>
      <c r="DE22" s="118">
        <f t="shared" si="93"/>
        <v>0</v>
      </c>
      <c r="DF22" s="118">
        <f t="shared" si="94"/>
        <v>0</v>
      </c>
      <c r="DG22" s="118">
        <f t="shared" si="95"/>
        <v>0</v>
      </c>
      <c r="DH22" s="120">
        <f t="shared" si="96"/>
        <v>0</v>
      </c>
      <c r="DI22" s="119">
        <f t="shared" si="5"/>
        <v>0</v>
      </c>
      <c r="DJ22" s="119">
        <f t="shared" si="97"/>
        <v>0</v>
      </c>
      <c r="DK22" s="26">
        <f t="shared" si="98"/>
        <v>0</v>
      </c>
      <c r="DL22" s="119">
        <f t="shared" si="99"/>
        <v>0</v>
      </c>
      <c r="DM22" s="26">
        <f t="shared" si="100"/>
        <v>0</v>
      </c>
      <c r="DN22" s="119">
        <f t="shared" si="101"/>
        <v>0</v>
      </c>
      <c r="DO22" s="26">
        <f t="shared" si="102"/>
        <v>0</v>
      </c>
      <c r="DP22" s="26">
        <f t="shared" si="103"/>
        <v>0</v>
      </c>
      <c r="DQ22" s="26">
        <f t="shared" si="104"/>
        <v>0</v>
      </c>
      <c r="DR22" s="26">
        <f t="shared" si="105"/>
        <v>0</v>
      </c>
      <c r="DS22" s="26">
        <f t="shared" si="106"/>
        <v>0</v>
      </c>
      <c r="DT22" s="26">
        <f t="shared" si="107"/>
        <v>0</v>
      </c>
      <c r="DU22" s="26">
        <f t="shared" si="108"/>
        <v>0</v>
      </c>
      <c r="DV22" s="118">
        <f t="shared" si="109"/>
        <v>0</v>
      </c>
      <c r="DW22" s="26">
        <f t="shared" si="110"/>
        <v>0</v>
      </c>
      <c r="DX22" s="26">
        <f t="shared" si="111"/>
        <v>0</v>
      </c>
    </row>
    <row r="23" spans="1:131" ht="22.5" customHeight="1" x14ac:dyDescent="0.15">
      <c r="A23" s="53">
        <v>14</v>
      </c>
      <c r="B23" s="54" t="str">
        <f t="shared" si="6"/>
        <v>月</v>
      </c>
      <c r="C23" s="5"/>
      <c r="D23" s="12">
        <f t="shared" si="7"/>
        <v>0</v>
      </c>
      <c r="E23" s="5"/>
      <c r="F23" s="12">
        <f t="shared" si="8"/>
        <v>0</v>
      </c>
      <c r="G23" s="5"/>
      <c r="H23" s="12">
        <f t="shared" si="9"/>
        <v>0</v>
      </c>
      <c r="I23" s="10">
        <f t="shared" si="10"/>
        <v>0</v>
      </c>
      <c r="J23" s="14"/>
      <c r="K23" s="172">
        <f t="shared" si="11"/>
        <v>0</v>
      </c>
      <c r="L23" s="5"/>
      <c r="M23" s="12">
        <f t="shared" si="12"/>
        <v>0</v>
      </c>
      <c r="N23" s="19">
        <f t="shared" si="13"/>
        <v>0</v>
      </c>
      <c r="O23" s="5"/>
      <c r="P23" s="12">
        <f t="shared" si="14"/>
        <v>0</v>
      </c>
      <c r="Q23" s="5"/>
      <c r="R23" s="12">
        <f t="shared" si="15"/>
        <v>0</v>
      </c>
      <c r="S23" s="5"/>
      <c r="T23" s="12">
        <f t="shared" si="16"/>
        <v>0</v>
      </c>
      <c r="U23" s="10">
        <f t="shared" si="17"/>
        <v>0</v>
      </c>
      <c r="V23" s="10">
        <f t="shared" si="18"/>
        <v>0</v>
      </c>
      <c r="W23" s="10">
        <f t="shared" si="19"/>
        <v>0</v>
      </c>
      <c r="X23" s="5"/>
      <c r="Y23" s="172">
        <f t="shared" si="20"/>
        <v>0</v>
      </c>
      <c r="Z23" s="20"/>
      <c r="AA23" s="175">
        <f t="shared" si="21"/>
        <v>0</v>
      </c>
      <c r="AB23" s="5"/>
      <c r="AC23" s="12">
        <f t="shared" si="22"/>
        <v>0</v>
      </c>
      <c r="AD23" s="19">
        <f t="shared" si="0"/>
        <v>0</v>
      </c>
      <c r="AE23" s="96"/>
      <c r="AF23" s="118">
        <f t="shared" si="23"/>
        <v>0</v>
      </c>
      <c r="AG23" s="26">
        <f t="shared" si="24"/>
        <v>0</v>
      </c>
      <c r="AH23" s="118">
        <f t="shared" si="25"/>
        <v>0</v>
      </c>
      <c r="AI23" s="26">
        <f t="shared" si="26"/>
        <v>0</v>
      </c>
      <c r="AJ23" s="118">
        <f t="shared" si="27"/>
        <v>0</v>
      </c>
      <c r="AK23" s="26">
        <f t="shared" si="28"/>
        <v>0</v>
      </c>
      <c r="AL23" s="26">
        <f t="shared" si="29"/>
        <v>0</v>
      </c>
      <c r="AM23" s="26">
        <f t="shared" si="30"/>
        <v>0</v>
      </c>
      <c r="AN23" s="26">
        <f t="shared" si="31"/>
        <v>0</v>
      </c>
      <c r="AO23" s="26">
        <f t="shared" si="32"/>
        <v>0</v>
      </c>
      <c r="AP23" s="26">
        <f t="shared" si="33"/>
        <v>0</v>
      </c>
      <c r="AR23" s="26">
        <f t="shared" si="34"/>
        <v>24</v>
      </c>
      <c r="AS23" s="26">
        <f t="shared" si="35"/>
        <v>0</v>
      </c>
      <c r="AT23" s="26">
        <f t="shared" si="36"/>
        <v>24</v>
      </c>
      <c r="AU23" s="26">
        <f t="shared" si="37"/>
        <v>0</v>
      </c>
      <c r="AV23" s="26">
        <f t="shared" si="38"/>
        <v>0</v>
      </c>
      <c r="AW23" s="26">
        <f t="shared" si="39"/>
        <v>0</v>
      </c>
      <c r="AX23" s="26">
        <f t="shared" si="40"/>
        <v>0</v>
      </c>
      <c r="AY23" s="26">
        <f t="shared" si="41"/>
        <v>0</v>
      </c>
      <c r="AZ23" s="26">
        <f t="shared" si="42"/>
        <v>0</v>
      </c>
      <c r="BA23" s="26">
        <f t="shared" si="43"/>
        <v>0</v>
      </c>
      <c r="BB23" s="119">
        <f t="shared" si="44"/>
        <v>0</v>
      </c>
      <c r="BC23" s="119">
        <f t="shared" si="45"/>
        <v>0</v>
      </c>
      <c r="BD23" s="26">
        <f t="shared" si="46"/>
        <v>0</v>
      </c>
      <c r="BE23" s="119">
        <f t="shared" si="47"/>
        <v>0</v>
      </c>
      <c r="BF23" s="26">
        <f t="shared" si="48"/>
        <v>0</v>
      </c>
      <c r="BG23" s="119">
        <f t="shared" si="49"/>
        <v>0</v>
      </c>
      <c r="BH23" s="26">
        <f t="shared" si="50"/>
        <v>0</v>
      </c>
      <c r="BI23" s="26">
        <f t="shared" si="51"/>
        <v>0</v>
      </c>
      <c r="BJ23" s="26">
        <f t="shared" si="52"/>
        <v>0</v>
      </c>
      <c r="BK23" s="26">
        <f t="shared" si="53"/>
        <v>0</v>
      </c>
      <c r="BL23" s="26">
        <f t="shared" si="54"/>
        <v>0</v>
      </c>
      <c r="BM23" s="119">
        <f t="shared" si="55"/>
        <v>0</v>
      </c>
      <c r="BN23" s="118">
        <f t="shared" si="56"/>
        <v>0</v>
      </c>
      <c r="BO23" s="16"/>
      <c r="BP23" s="26">
        <f t="shared" si="57"/>
        <v>0</v>
      </c>
      <c r="BQ23" s="26">
        <f t="shared" si="58"/>
        <v>0</v>
      </c>
      <c r="BR23" s="26">
        <f t="shared" si="59"/>
        <v>0</v>
      </c>
      <c r="BS23" s="26">
        <f t="shared" si="60"/>
        <v>0</v>
      </c>
      <c r="BT23" s="26">
        <f t="shared" si="61"/>
        <v>0</v>
      </c>
      <c r="BU23" s="26">
        <f t="shared" si="62"/>
        <v>0</v>
      </c>
      <c r="BV23" s="26">
        <f t="shared" si="63"/>
        <v>0</v>
      </c>
      <c r="BW23" s="26">
        <f t="shared" si="64"/>
        <v>0</v>
      </c>
      <c r="BX23" s="26">
        <f t="shared" si="65"/>
        <v>0</v>
      </c>
      <c r="BY23" s="26">
        <f t="shared" si="66"/>
        <v>0</v>
      </c>
      <c r="BZ23" s="26">
        <f t="shared" si="1"/>
        <v>0</v>
      </c>
      <c r="CA23" s="26">
        <f t="shared" si="67"/>
        <v>0</v>
      </c>
      <c r="CB23" s="26">
        <f t="shared" si="68"/>
        <v>0</v>
      </c>
      <c r="CC23" s="26">
        <f t="shared" si="69"/>
        <v>0</v>
      </c>
      <c r="CD23" s="16"/>
      <c r="CE23" s="26">
        <f t="shared" si="70"/>
        <v>24</v>
      </c>
      <c r="CF23" s="26">
        <f t="shared" si="71"/>
        <v>0</v>
      </c>
      <c r="CG23" s="26">
        <f t="shared" si="72"/>
        <v>24</v>
      </c>
      <c r="CH23" s="26">
        <f t="shared" si="73"/>
        <v>0</v>
      </c>
      <c r="CI23" s="26">
        <f t="shared" si="74"/>
        <v>0</v>
      </c>
      <c r="CJ23" s="26">
        <f t="shared" si="75"/>
        <v>0</v>
      </c>
      <c r="CK23" s="26">
        <f t="shared" si="76"/>
        <v>0</v>
      </c>
      <c r="CL23" s="26">
        <f t="shared" si="77"/>
        <v>0</v>
      </c>
      <c r="CM23" s="26">
        <f t="shared" si="78"/>
        <v>0</v>
      </c>
      <c r="CN23" s="26">
        <f t="shared" si="2"/>
        <v>0</v>
      </c>
      <c r="CO23" s="26">
        <f t="shared" si="79"/>
        <v>0</v>
      </c>
      <c r="CP23" s="26">
        <f t="shared" si="80"/>
        <v>0</v>
      </c>
      <c r="CQ23" s="26">
        <f t="shared" si="81"/>
        <v>0</v>
      </c>
      <c r="CR23" s="119">
        <f t="shared" si="82"/>
        <v>0</v>
      </c>
      <c r="CS23" s="118">
        <f t="shared" si="3"/>
        <v>0</v>
      </c>
      <c r="CT23" s="118">
        <f t="shared" si="83"/>
        <v>120</v>
      </c>
      <c r="CU23" s="118">
        <f t="shared" si="84"/>
        <v>120</v>
      </c>
      <c r="CV23" s="118">
        <f t="shared" si="85"/>
        <v>120</v>
      </c>
      <c r="CW23" s="118">
        <f t="shared" si="86"/>
        <v>120</v>
      </c>
      <c r="CX23" s="118">
        <f t="shared" si="87"/>
        <v>0</v>
      </c>
      <c r="CY23" s="118">
        <f t="shared" si="88"/>
        <v>0</v>
      </c>
      <c r="CZ23" s="118">
        <f t="shared" si="89"/>
        <v>0</v>
      </c>
      <c r="DA23" s="118">
        <f t="shared" si="90"/>
        <v>0</v>
      </c>
      <c r="DB23" s="118">
        <f t="shared" si="91"/>
        <v>0</v>
      </c>
      <c r="DC23" s="119">
        <f t="shared" si="92"/>
        <v>0</v>
      </c>
      <c r="DD23" s="26">
        <f t="shared" si="4"/>
        <v>0</v>
      </c>
      <c r="DE23" s="118">
        <f t="shared" si="93"/>
        <v>0</v>
      </c>
      <c r="DF23" s="118">
        <f t="shared" si="94"/>
        <v>0</v>
      </c>
      <c r="DG23" s="118">
        <f t="shared" si="95"/>
        <v>0</v>
      </c>
      <c r="DH23" s="120">
        <f t="shared" si="96"/>
        <v>0</v>
      </c>
      <c r="DI23" s="119">
        <f t="shared" si="5"/>
        <v>0</v>
      </c>
      <c r="DJ23" s="119">
        <f t="shared" si="97"/>
        <v>0</v>
      </c>
      <c r="DK23" s="26">
        <f t="shared" si="98"/>
        <v>0</v>
      </c>
      <c r="DL23" s="119">
        <f t="shared" si="99"/>
        <v>0</v>
      </c>
      <c r="DM23" s="26">
        <f t="shared" si="100"/>
        <v>0</v>
      </c>
      <c r="DN23" s="119">
        <f t="shared" si="101"/>
        <v>0</v>
      </c>
      <c r="DO23" s="26">
        <f t="shared" si="102"/>
        <v>0</v>
      </c>
      <c r="DP23" s="26">
        <f t="shared" si="103"/>
        <v>0</v>
      </c>
      <c r="DQ23" s="26">
        <f t="shared" si="104"/>
        <v>0</v>
      </c>
      <c r="DR23" s="26">
        <f t="shared" si="105"/>
        <v>0</v>
      </c>
      <c r="DS23" s="26">
        <f t="shared" si="106"/>
        <v>0</v>
      </c>
      <c r="DT23" s="26">
        <f t="shared" si="107"/>
        <v>0</v>
      </c>
      <c r="DU23" s="26">
        <f t="shared" si="108"/>
        <v>0</v>
      </c>
      <c r="DV23" s="118">
        <f t="shared" si="109"/>
        <v>0</v>
      </c>
      <c r="DW23" s="26">
        <f t="shared" si="110"/>
        <v>0</v>
      </c>
      <c r="DX23" s="26">
        <f t="shared" si="111"/>
        <v>0</v>
      </c>
    </row>
    <row r="24" spans="1:131" ht="22.5" customHeight="1" x14ac:dyDescent="0.15">
      <c r="A24" s="53">
        <v>15</v>
      </c>
      <c r="B24" s="54" t="str">
        <f t="shared" si="6"/>
        <v>火</v>
      </c>
      <c r="C24" s="5"/>
      <c r="D24" s="12">
        <f t="shared" si="7"/>
        <v>0</v>
      </c>
      <c r="E24" s="5"/>
      <c r="F24" s="12">
        <f t="shared" si="8"/>
        <v>0</v>
      </c>
      <c r="G24" s="5"/>
      <c r="H24" s="12">
        <f t="shared" si="9"/>
        <v>0</v>
      </c>
      <c r="I24" s="10">
        <f t="shared" si="10"/>
        <v>0</v>
      </c>
      <c r="J24" s="14"/>
      <c r="K24" s="172">
        <f t="shared" si="11"/>
        <v>0</v>
      </c>
      <c r="L24" s="5"/>
      <c r="M24" s="12">
        <f t="shared" si="12"/>
        <v>0</v>
      </c>
      <c r="N24" s="19">
        <f t="shared" si="13"/>
        <v>0</v>
      </c>
      <c r="O24" s="5"/>
      <c r="P24" s="12">
        <f t="shared" si="14"/>
        <v>0</v>
      </c>
      <c r="Q24" s="5"/>
      <c r="R24" s="12">
        <f t="shared" si="15"/>
        <v>0</v>
      </c>
      <c r="S24" s="5"/>
      <c r="T24" s="12">
        <f t="shared" si="16"/>
        <v>0</v>
      </c>
      <c r="U24" s="10">
        <f t="shared" si="17"/>
        <v>0</v>
      </c>
      <c r="V24" s="10">
        <f t="shared" si="18"/>
        <v>0</v>
      </c>
      <c r="W24" s="10">
        <f t="shared" si="19"/>
        <v>0</v>
      </c>
      <c r="X24" s="5"/>
      <c r="Y24" s="172">
        <f t="shared" si="20"/>
        <v>0</v>
      </c>
      <c r="Z24" s="20"/>
      <c r="AA24" s="175">
        <f t="shared" si="21"/>
        <v>0</v>
      </c>
      <c r="AB24" s="5"/>
      <c r="AC24" s="12">
        <f t="shared" si="22"/>
        <v>0</v>
      </c>
      <c r="AD24" s="19">
        <f t="shared" si="0"/>
        <v>0</v>
      </c>
      <c r="AE24" s="96"/>
      <c r="AF24" s="118">
        <f t="shared" si="23"/>
        <v>0</v>
      </c>
      <c r="AG24" s="26">
        <f t="shared" si="24"/>
        <v>0</v>
      </c>
      <c r="AH24" s="118">
        <f t="shared" si="25"/>
        <v>0</v>
      </c>
      <c r="AI24" s="26">
        <f t="shared" si="26"/>
        <v>0</v>
      </c>
      <c r="AJ24" s="118">
        <f t="shared" si="27"/>
        <v>0</v>
      </c>
      <c r="AK24" s="26">
        <f t="shared" si="28"/>
        <v>0</v>
      </c>
      <c r="AL24" s="26">
        <f t="shared" si="29"/>
        <v>0</v>
      </c>
      <c r="AM24" s="26">
        <f t="shared" si="30"/>
        <v>0</v>
      </c>
      <c r="AN24" s="26">
        <f t="shared" si="31"/>
        <v>0</v>
      </c>
      <c r="AO24" s="26">
        <f t="shared" si="32"/>
        <v>0</v>
      </c>
      <c r="AP24" s="26">
        <f t="shared" si="33"/>
        <v>0</v>
      </c>
      <c r="AR24" s="26">
        <f t="shared" si="34"/>
        <v>24</v>
      </c>
      <c r="AS24" s="26">
        <f t="shared" si="35"/>
        <v>0</v>
      </c>
      <c r="AT24" s="26">
        <f t="shared" si="36"/>
        <v>24</v>
      </c>
      <c r="AU24" s="26">
        <f t="shared" si="37"/>
        <v>0</v>
      </c>
      <c r="AV24" s="26">
        <f t="shared" si="38"/>
        <v>0</v>
      </c>
      <c r="AW24" s="26">
        <f t="shared" si="39"/>
        <v>0</v>
      </c>
      <c r="AX24" s="26">
        <f t="shared" si="40"/>
        <v>0</v>
      </c>
      <c r="AY24" s="26">
        <f t="shared" si="41"/>
        <v>0</v>
      </c>
      <c r="AZ24" s="26">
        <f t="shared" si="42"/>
        <v>0</v>
      </c>
      <c r="BA24" s="26">
        <f t="shared" si="43"/>
        <v>0</v>
      </c>
      <c r="BB24" s="119">
        <f t="shared" si="44"/>
        <v>0</v>
      </c>
      <c r="BC24" s="119">
        <f t="shared" si="45"/>
        <v>0</v>
      </c>
      <c r="BD24" s="26">
        <f t="shared" si="46"/>
        <v>0</v>
      </c>
      <c r="BE24" s="119">
        <f t="shared" si="47"/>
        <v>0</v>
      </c>
      <c r="BF24" s="26">
        <f t="shared" si="48"/>
        <v>0</v>
      </c>
      <c r="BG24" s="119">
        <f t="shared" si="49"/>
        <v>0</v>
      </c>
      <c r="BH24" s="26">
        <f t="shared" si="50"/>
        <v>0</v>
      </c>
      <c r="BI24" s="26">
        <f t="shared" si="51"/>
        <v>0</v>
      </c>
      <c r="BJ24" s="26">
        <f t="shared" si="52"/>
        <v>0</v>
      </c>
      <c r="BK24" s="26">
        <f t="shared" si="53"/>
        <v>0</v>
      </c>
      <c r="BL24" s="26">
        <f t="shared" si="54"/>
        <v>0</v>
      </c>
      <c r="BM24" s="119">
        <f t="shared" si="55"/>
        <v>0</v>
      </c>
      <c r="BN24" s="118">
        <f t="shared" si="56"/>
        <v>0</v>
      </c>
      <c r="BO24" s="16"/>
      <c r="BP24" s="26">
        <f t="shared" si="57"/>
        <v>0</v>
      </c>
      <c r="BQ24" s="26">
        <f t="shared" si="58"/>
        <v>0</v>
      </c>
      <c r="BR24" s="26">
        <f t="shared" si="59"/>
        <v>0</v>
      </c>
      <c r="BS24" s="26">
        <f t="shared" si="60"/>
        <v>0</v>
      </c>
      <c r="BT24" s="26">
        <f t="shared" si="61"/>
        <v>0</v>
      </c>
      <c r="BU24" s="26">
        <f t="shared" si="62"/>
        <v>0</v>
      </c>
      <c r="BV24" s="26">
        <f t="shared" si="63"/>
        <v>0</v>
      </c>
      <c r="BW24" s="26">
        <f t="shared" si="64"/>
        <v>0</v>
      </c>
      <c r="BX24" s="26">
        <f t="shared" si="65"/>
        <v>0</v>
      </c>
      <c r="BY24" s="26">
        <f t="shared" si="66"/>
        <v>0</v>
      </c>
      <c r="BZ24" s="26">
        <f t="shared" si="1"/>
        <v>0</v>
      </c>
      <c r="CA24" s="26">
        <f t="shared" si="67"/>
        <v>0</v>
      </c>
      <c r="CB24" s="26">
        <f t="shared" si="68"/>
        <v>0</v>
      </c>
      <c r="CC24" s="26">
        <f t="shared" si="69"/>
        <v>0</v>
      </c>
      <c r="CD24" s="16"/>
      <c r="CE24" s="26">
        <f t="shared" si="70"/>
        <v>24</v>
      </c>
      <c r="CF24" s="26">
        <f t="shared" si="71"/>
        <v>0</v>
      </c>
      <c r="CG24" s="26">
        <f t="shared" si="72"/>
        <v>24</v>
      </c>
      <c r="CH24" s="26">
        <f t="shared" si="73"/>
        <v>0</v>
      </c>
      <c r="CI24" s="26">
        <f t="shared" si="74"/>
        <v>0</v>
      </c>
      <c r="CJ24" s="26">
        <f t="shared" si="75"/>
        <v>0</v>
      </c>
      <c r="CK24" s="26">
        <f t="shared" si="76"/>
        <v>0</v>
      </c>
      <c r="CL24" s="26">
        <f t="shared" si="77"/>
        <v>0</v>
      </c>
      <c r="CM24" s="26">
        <f t="shared" si="78"/>
        <v>0</v>
      </c>
      <c r="CN24" s="26">
        <f t="shared" si="2"/>
        <v>0</v>
      </c>
      <c r="CO24" s="26">
        <f t="shared" si="79"/>
        <v>0</v>
      </c>
      <c r="CP24" s="26">
        <f t="shared" si="80"/>
        <v>0</v>
      </c>
      <c r="CQ24" s="26">
        <f t="shared" si="81"/>
        <v>0</v>
      </c>
      <c r="CR24" s="119">
        <f t="shared" si="82"/>
        <v>0</v>
      </c>
      <c r="CS24" s="118">
        <f t="shared" si="3"/>
        <v>0</v>
      </c>
      <c r="CT24" s="118">
        <f t="shared" si="83"/>
        <v>120</v>
      </c>
      <c r="CU24" s="118">
        <f t="shared" si="84"/>
        <v>120</v>
      </c>
      <c r="CV24" s="118">
        <f t="shared" si="85"/>
        <v>120</v>
      </c>
      <c r="CW24" s="118">
        <f t="shared" si="86"/>
        <v>120</v>
      </c>
      <c r="CX24" s="118">
        <f t="shared" si="87"/>
        <v>0</v>
      </c>
      <c r="CY24" s="118">
        <f t="shared" si="88"/>
        <v>0</v>
      </c>
      <c r="CZ24" s="118">
        <f t="shared" si="89"/>
        <v>0</v>
      </c>
      <c r="DA24" s="118">
        <f t="shared" si="90"/>
        <v>0</v>
      </c>
      <c r="DB24" s="118">
        <f t="shared" si="91"/>
        <v>0</v>
      </c>
      <c r="DC24" s="119">
        <f t="shared" si="92"/>
        <v>0</v>
      </c>
      <c r="DD24" s="26">
        <f t="shared" si="4"/>
        <v>0</v>
      </c>
      <c r="DE24" s="118">
        <f t="shared" si="93"/>
        <v>0</v>
      </c>
      <c r="DF24" s="118">
        <f t="shared" si="94"/>
        <v>0</v>
      </c>
      <c r="DG24" s="118">
        <f t="shared" si="95"/>
        <v>0</v>
      </c>
      <c r="DH24" s="120">
        <f t="shared" si="96"/>
        <v>0</v>
      </c>
      <c r="DI24" s="119">
        <f t="shared" si="5"/>
        <v>0</v>
      </c>
      <c r="DJ24" s="119">
        <f t="shared" si="97"/>
        <v>0</v>
      </c>
      <c r="DK24" s="26">
        <f t="shared" si="98"/>
        <v>0</v>
      </c>
      <c r="DL24" s="119">
        <f t="shared" si="99"/>
        <v>0</v>
      </c>
      <c r="DM24" s="26">
        <f t="shared" si="100"/>
        <v>0</v>
      </c>
      <c r="DN24" s="119">
        <f t="shared" si="101"/>
        <v>0</v>
      </c>
      <c r="DO24" s="26">
        <f t="shared" si="102"/>
        <v>0</v>
      </c>
      <c r="DP24" s="26">
        <f t="shared" si="103"/>
        <v>0</v>
      </c>
      <c r="DQ24" s="26">
        <f t="shared" si="104"/>
        <v>0</v>
      </c>
      <c r="DR24" s="26">
        <f t="shared" si="105"/>
        <v>0</v>
      </c>
      <c r="DS24" s="26">
        <f t="shared" si="106"/>
        <v>0</v>
      </c>
      <c r="DT24" s="26">
        <f t="shared" si="107"/>
        <v>0</v>
      </c>
      <c r="DU24" s="26">
        <f t="shared" si="108"/>
        <v>0</v>
      </c>
      <c r="DV24" s="118">
        <f t="shared" si="109"/>
        <v>0</v>
      </c>
      <c r="DW24" s="26">
        <f t="shared" si="110"/>
        <v>0</v>
      </c>
      <c r="DX24" s="26">
        <f t="shared" si="111"/>
        <v>0</v>
      </c>
    </row>
    <row r="25" spans="1:131" ht="22.5" customHeight="1" x14ac:dyDescent="0.15">
      <c r="A25" s="53">
        <v>16</v>
      </c>
      <c r="B25" s="54" t="str">
        <f t="shared" si="6"/>
        <v>水</v>
      </c>
      <c r="C25" s="5"/>
      <c r="D25" s="12">
        <f t="shared" si="7"/>
        <v>0</v>
      </c>
      <c r="E25" s="5"/>
      <c r="F25" s="12">
        <f t="shared" si="8"/>
        <v>0</v>
      </c>
      <c r="G25" s="5"/>
      <c r="H25" s="12">
        <f t="shared" si="9"/>
        <v>0</v>
      </c>
      <c r="I25" s="10">
        <f t="shared" si="10"/>
        <v>0</v>
      </c>
      <c r="J25" s="14"/>
      <c r="K25" s="172">
        <f t="shared" si="11"/>
        <v>0</v>
      </c>
      <c r="L25" s="5"/>
      <c r="M25" s="12">
        <f t="shared" si="12"/>
        <v>0</v>
      </c>
      <c r="N25" s="19">
        <f t="shared" si="13"/>
        <v>0</v>
      </c>
      <c r="O25" s="5"/>
      <c r="P25" s="12">
        <f t="shared" si="14"/>
        <v>0</v>
      </c>
      <c r="Q25" s="5"/>
      <c r="R25" s="12">
        <f t="shared" si="15"/>
        <v>0</v>
      </c>
      <c r="S25" s="5"/>
      <c r="T25" s="12">
        <f t="shared" si="16"/>
        <v>0</v>
      </c>
      <c r="U25" s="10">
        <f t="shared" si="17"/>
        <v>0</v>
      </c>
      <c r="V25" s="10">
        <f t="shared" si="18"/>
        <v>0</v>
      </c>
      <c r="W25" s="10">
        <f t="shared" si="19"/>
        <v>0</v>
      </c>
      <c r="X25" s="5"/>
      <c r="Y25" s="172">
        <f t="shared" si="20"/>
        <v>0</v>
      </c>
      <c r="Z25" s="20"/>
      <c r="AA25" s="175">
        <f t="shared" si="21"/>
        <v>0</v>
      </c>
      <c r="AB25" s="5"/>
      <c r="AC25" s="12">
        <f t="shared" si="22"/>
        <v>0</v>
      </c>
      <c r="AD25" s="19">
        <f t="shared" si="0"/>
        <v>0</v>
      </c>
      <c r="AE25" s="96"/>
      <c r="AF25" s="118">
        <f t="shared" si="23"/>
        <v>0</v>
      </c>
      <c r="AG25" s="26">
        <f t="shared" si="24"/>
        <v>0</v>
      </c>
      <c r="AH25" s="118">
        <f t="shared" si="25"/>
        <v>0</v>
      </c>
      <c r="AI25" s="26">
        <f t="shared" si="26"/>
        <v>0</v>
      </c>
      <c r="AJ25" s="118">
        <f t="shared" si="27"/>
        <v>0</v>
      </c>
      <c r="AK25" s="26">
        <f t="shared" si="28"/>
        <v>0</v>
      </c>
      <c r="AL25" s="26">
        <f t="shared" si="29"/>
        <v>0</v>
      </c>
      <c r="AM25" s="26">
        <f t="shared" si="30"/>
        <v>0</v>
      </c>
      <c r="AN25" s="26">
        <f t="shared" si="31"/>
        <v>0</v>
      </c>
      <c r="AO25" s="26">
        <f t="shared" si="32"/>
        <v>0</v>
      </c>
      <c r="AP25" s="26">
        <f t="shared" si="33"/>
        <v>0</v>
      </c>
      <c r="AR25" s="26">
        <f t="shared" si="34"/>
        <v>24</v>
      </c>
      <c r="AS25" s="26">
        <f t="shared" si="35"/>
        <v>0</v>
      </c>
      <c r="AT25" s="26">
        <f t="shared" si="36"/>
        <v>24</v>
      </c>
      <c r="AU25" s="26">
        <f t="shared" si="37"/>
        <v>0</v>
      </c>
      <c r="AV25" s="26">
        <f t="shared" si="38"/>
        <v>0</v>
      </c>
      <c r="AW25" s="26">
        <f t="shared" si="39"/>
        <v>0</v>
      </c>
      <c r="AX25" s="26">
        <f t="shared" si="40"/>
        <v>0</v>
      </c>
      <c r="AY25" s="26">
        <f t="shared" si="41"/>
        <v>0</v>
      </c>
      <c r="AZ25" s="26">
        <f t="shared" si="42"/>
        <v>0</v>
      </c>
      <c r="BA25" s="26">
        <f t="shared" si="43"/>
        <v>0</v>
      </c>
      <c r="BB25" s="119">
        <f t="shared" si="44"/>
        <v>0</v>
      </c>
      <c r="BC25" s="119">
        <f t="shared" si="45"/>
        <v>0</v>
      </c>
      <c r="BD25" s="26">
        <f t="shared" si="46"/>
        <v>0</v>
      </c>
      <c r="BE25" s="119">
        <f t="shared" si="47"/>
        <v>0</v>
      </c>
      <c r="BF25" s="26">
        <f t="shared" si="48"/>
        <v>0</v>
      </c>
      <c r="BG25" s="119">
        <f t="shared" si="49"/>
        <v>0</v>
      </c>
      <c r="BH25" s="26">
        <f t="shared" si="50"/>
        <v>0</v>
      </c>
      <c r="BI25" s="26">
        <f t="shared" si="51"/>
        <v>0</v>
      </c>
      <c r="BJ25" s="26">
        <f t="shared" si="52"/>
        <v>0</v>
      </c>
      <c r="BK25" s="26">
        <f t="shared" si="53"/>
        <v>0</v>
      </c>
      <c r="BL25" s="26">
        <f t="shared" si="54"/>
        <v>0</v>
      </c>
      <c r="BM25" s="119">
        <f t="shared" si="55"/>
        <v>0</v>
      </c>
      <c r="BN25" s="118">
        <f t="shared" si="56"/>
        <v>0</v>
      </c>
      <c r="BO25" s="16"/>
      <c r="BP25" s="26">
        <f t="shared" si="57"/>
        <v>0</v>
      </c>
      <c r="BQ25" s="26">
        <f t="shared" si="58"/>
        <v>0</v>
      </c>
      <c r="BR25" s="26">
        <f t="shared" si="59"/>
        <v>0</v>
      </c>
      <c r="BS25" s="26">
        <f t="shared" si="60"/>
        <v>0</v>
      </c>
      <c r="BT25" s="26">
        <f t="shared" si="61"/>
        <v>0</v>
      </c>
      <c r="BU25" s="26">
        <f t="shared" si="62"/>
        <v>0</v>
      </c>
      <c r="BV25" s="26">
        <f t="shared" si="63"/>
        <v>0</v>
      </c>
      <c r="BW25" s="26">
        <f t="shared" si="64"/>
        <v>0</v>
      </c>
      <c r="BX25" s="26">
        <f t="shared" si="65"/>
        <v>0</v>
      </c>
      <c r="BY25" s="26">
        <f t="shared" si="66"/>
        <v>0</v>
      </c>
      <c r="BZ25" s="26">
        <f t="shared" si="1"/>
        <v>0</v>
      </c>
      <c r="CA25" s="26">
        <f t="shared" si="67"/>
        <v>0</v>
      </c>
      <c r="CB25" s="26">
        <f t="shared" si="68"/>
        <v>0</v>
      </c>
      <c r="CC25" s="26">
        <f t="shared" si="69"/>
        <v>0</v>
      </c>
      <c r="CD25" s="16"/>
      <c r="CE25" s="26">
        <f t="shared" si="70"/>
        <v>24</v>
      </c>
      <c r="CF25" s="26">
        <f t="shared" si="71"/>
        <v>0</v>
      </c>
      <c r="CG25" s="26">
        <f t="shared" si="72"/>
        <v>24</v>
      </c>
      <c r="CH25" s="26">
        <f t="shared" si="73"/>
        <v>0</v>
      </c>
      <c r="CI25" s="26">
        <f t="shared" si="74"/>
        <v>0</v>
      </c>
      <c r="CJ25" s="26">
        <f t="shared" si="75"/>
        <v>0</v>
      </c>
      <c r="CK25" s="26">
        <f t="shared" si="76"/>
        <v>0</v>
      </c>
      <c r="CL25" s="26">
        <f t="shared" si="77"/>
        <v>0</v>
      </c>
      <c r="CM25" s="26">
        <f t="shared" si="78"/>
        <v>0</v>
      </c>
      <c r="CN25" s="26">
        <f t="shared" si="2"/>
        <v>0</v>
      </c>
      <c r="CO25" s="26">
        <f t="shared" si="79"/>
        <v>0</v>
      </c>
      <c r="CP25" s="26">
        <f t="shared" si="80"/>
        <v>0</v>
      </c>
      <c r="CQ25" s="26">
        <f t="shared" si="81"/>
        <v>0</v>
      </c>
      <c r="CR25" s="119">
        <f t="shared" si="82"/>
        <v>0</v>
      </c>
      <c r="CS25" s="118">
        <f t="shared" si="3"/>
        <v>0</v>
      </c>
      <c r="CT25" s="118">
        <f t="shared" si="83"/>
        <v>120</v>
      </c>
      <c r="CU25" s="118">
        <f t="shared" si="84"/>
        <v>120</v>
      </c>
      <c r="CV25" s="118">
        <f t="shared" si="85"/>
        <v>120</v>
      </c>
      <c r="CW25" s="118">
        <f t="shared" si="86"/>
        <v>120</v>
      </c>
      <c r="CX25" s="118">
        <f t="shared" si="87"/>
        <v>0</v>
      </c>
      <c r="CY25" s="118">
        <f t="shared" si="88"/>
        <v>0</v>
      </c>
      <c r="CZ25" s="118">
        <f t="shared" si="89"/>
        <v>0</v>
      </c>
      <c r="DA25" s="118">
        <f t="shared" si="90"/>
        <v>0</v>
      </c>
      <c r="DB25" s="118">
        <f t="shared" si="91"/>
        <v>0</v>
      </c>
      <c r="DC25" s="119">
        <f t="shared" si="92"/>
        <v>0</v>
      </c>
      <c r="DD25" s="26">
        <f t="shared" si="4"/>
        <v>0</v>
      </c>
      <c r="DE25" s="118">
        <f t="shared" si="93"/>
        <v>0</v>
      </c>
      <c r="DF25" s="118">
        <f t="shared" si="94"/>
        <v>0</v>
      </c>
      <c r="DG25" s="118">
        <f t="shared" si="95"/>
        <v>0</v>
      </c>
      <c r="DH25" s="120">
        <f t="shared" si="96"/>
        <v>0</v>
      </c>
      <c r="DI25" s="119">
        <f t="shared" si="5"/>
        <v>0</v>
      </c>
      <c r="DJ25" s="119">
        <f t="shared" si="97"/>
        <v>0</v>
      </c>
      <c r="DK25" s="26">
        <f t="shared" si="98"/>
        <v>0</v>
      </c>
      <c r="DL25" s="119">
        <f t="shared" si="99"/>
        <v>0</v>
      </c>
      <c r="DM25" s="26">
        <f t="shared" si="100"/>
        <v>0</v>
      </c>
      <c r="DN25" s="119">
        <f t="shared" si="101"/>
        <v>0</v>
      </c>
      <c r="DO25" s="26">
        <f t="shared" si="102"/>
        <v>0</v>
      </c>
      <c r="DP25" s="26">
        <f t="shared" si="103"/>
        <v>0</v>
      </c>
      <c r="DQ25" s="26">
        <f t="shared" si="104"/>
        <v>0</v>
      </c>
      <c r="DR25" s="26">
        <f t="shared" si="105"/>
        <v>0</v>
      </c>
      <c r="DS25" s="26">
        <f t="shared" si="106"/>
        <v>0</v>
      </c>
      <c r="DT25" s="26">
        <f t="shared" si="107"/>
        <v>0</v>
      </c>
      <c r="DU25" s="26">
        <f t="shared" si="108"/>
        <v>0</v>
      </c>
      <c r="DV25" s="118">
        <f t="shared" si="109"/>
        <v>0</v>
      </c>
      <c r="DW25" s="26">
        <f t="shared" si="110"/>
        <v>0</v>
      </c>
      <c r="DX25" s="26">
        <f t="shared" si="111"/>
        <v>0</v>
      </c>
    </row>
    <row r="26" spans="1:131" ht="22.5" customHeight="1" x14ac:dyDescent="0.15">
      <c r="A26" s="53">
        <v>17</v>
      </c>
      <c r="B26" s="54" t="str">
        <f t="shared" si="6"/>
        <v>木</v>
      </c>
      <c r="C26" s="5"/>
      <c r="D26" s="12">
        <f t="shared" si="7"/>
        <v>0</v>
      </c>
      <c r="E26" s="5"/>
      <c r="F26" s="12">
        <f t="shared" si="8"/>
        <v>0</v>
      </c>
      <c r="G26" s="5"/>
      <c r="H26" s="12">
        <f t="shared" si="9"/>
        <v>0</v>
      </c>
      <c r="I26" s="10">
        <f t="shared" si="10"/>
        <v>0</v>
      </c>
      <c r="J26" s="14"/>
      <c r="K26" s="172">
        <f t="shared" si="11"/>
        <v>0</v>
      </c>
      <c r="L26" s="5"/>
      <c r="M26" s="12">
        <f t="shared" si="12"/>
        <v>0</v>
      </c>
      <c r="N26" s="19">
        <f t="shared" si="13"/>
        <v>0</v>
      </c>
      <c r="O26" s="5"/>
      <c r="P26" s="12">
        <f t="shared" si="14"/>
        <v>0</v>
      </c>
      <c r="Q26" s="5"/>
      <c r="R26" s="12">
        <f t="shared" si="15"/>
        <v>0</v>
      </c>
      <c r="S26" s="5"/>
      <c r="T26" s="12">
        <f t="shared" si="16"/>
        <v>0</v>
      </c>
      <c r="U26" s="10">
        <f t="shared" si="17"/>
        <v>0</v>
      </c>
      <c r="V26" s="10">
        <f t="shared" si="18"/>
        <v>0</v>
      </c>
      <c r="W26" s="10">
        <f t="shared" si="19"/>
        <v>0</v>
      </c>
      <c r="X26" s="5"/>
      <c r="Y26" s="172">
        <f t="shared" si="20"/>
        <v>0</v>
      </c>
      <c r="Z26" s="20"/>
      <c r="AA26" s="175">
        <f t="shared" si="21"/>
        <v>0</v>
      </c>
      <c r="AB26" s="5"/>
      <c r="AC26" s="12">
        <f t="shared" si="22"/>
        <v>0</v>
      </c>
      <c r="AD26" s="19">
        <f t="shared" si="0"/>
        <v>0</v>
      </c>
      <c r="AE26" s="96"/>
      <c r="AF26" s="118">
        <f t="shared" si="23"/>
        <v>0</v>
      </c>
      <c r="AG26" s="26">
        <f t="shared" si="24"/>
        <v>0</v>
      </c>
      <c r="AH26" s="118">
        <f t="shared" si="25"/>
        <v>0</v>
      </c>
      <c r="AI26" s="26">
        <f t="shared" si="26"/>
        <v>0</v>
      </c>
      <c r="AJ26" s="118">
        <f t="shared" si="27"/>
        <v>0</v>
      </c>
      <c r="AK26" s="26">
        <f t="shared" si="28"/>
        <v>0</v>
      </c>
      <c r="AL26" s="26">
        <f t="shared" si="29"/>
        <v>0</v>
      </c>
      <c r="AM26" s="26">
        <f t="shared" si="30"/>
        <v>0</v>
      </c>
      <c r="AN26" s="26">
        <f t="shared" si="31"/>
        <v>0</v>
      </c>
      <c r="AO26" s="26">
        <f t="shared" si="32"/>
        <v>0</v>
      </c>
      <c r="AP26" s="26">
        <f t="shared" si="33"/>
        <v>0</v>
      </c>
      <c r="AR26" s="26">
        <f t="shared" si="34"/>
        <v>24</v>
      </c>
      <c r="AS26" s="26">
        <f t="shared" si="35"/>
        <v>0</v>
      </c>
      <c r="AT26" s="26">
        <f t="shared" si="36"/>
        <v>24</v>
      </c>
      <c r="AU26" s="26">
        <f t="shared" si="37"/>
        <v>0</v>
      </c>
      <c r="AV26" s="26">
        <f t="shared" si="38"/>
        <v>0</v>
      </c>
      <c r="AW26" s="26">
        <f t="shared" si="39"/>
        <v>0</v>
      </c>
      <c r="AX26" s="26">
        <f t="shared" si="40"/>
        <v>0</v>
      </c>
      <c r="AY26" s="26">
        <f t="shared" si="41"/>
        <v>0</v>
      </c>
      <c r="AZ26" s="26">
        <f t="shared" si="42"/>
        <v>0</v>
      </c>
      <c r="BA26" s="26">
        <f t="shared" si="43"/>
        <v>0</v>
      </c>
      <c r="BB26" s="119">
        <f t="shared" si="44"/>
        <v>0</v>
      </c>
      <c r="BC26" s="119">
        <f t="shared" si="45"/>
        <v>0</v>
      </c>
      <c r="BD26" s="26">
        <f t="shared" si="46"/>
        <v>0</v>
      </c>
      <c r="BE26" s="119">
        <f t="shared" si="47"/>
        <v>0</v>
      </c>
      <c r="BF26" s="26">
        <f t="shared" si="48"/>
        <v>0</v>
      </c>
      <c r="BG26" s="119">
        <f t="shared" si="49"/>
        <v>0</v>
      </c>
      <c r="BH26" s="26">
        <f t="shared" si="50"/>
        <v>0</v>
      </c>
      <c r="BI26" s="26">
        <f t="shared" si="51"/>
        <v>0</v>
      </c>
      <c r="BJ26" s="26">
        <f t="shared" si="52"/>
        <v>0</v>
      </c>
      <c r="BK26" s="26">
        <f t="shared" si="53"/>
        <v>0</v>
      </c>
      <c r="BL26" s="26">
        <f t="shared" si="54"/>
        <v>0</v>
      </c>
      <c r="BM26" s="119">
        <f t="shared" si="55"/>
        <v>0</v>
      </c>
      <c r="BN26" s="118">
        <f t="shared" si="56"/>
        <v>0</v>
      </c>
      <c r="BO26" s="16"/>
      <c r="BP26" s="26">
        <f t="shared" si="57"/>
        <v>0</v>
      </c>
      <c r="BQ26" s="26">
        <f t="shared" si="58"/>
        <v>0</v>
      </c>
      <c r="BR26" s="26">
        <f t="shared" si="59"/>
        <v>0</v>
      </c>
      <c r="BS26" s="26">
        <f t="shared" si="60"/>
        <v>0</v>
      </c>
      <c r="BT26" s="26">
        <f t="shared" si="61"/>
        <v>0</v>
      </c>
      <c r="BU26" s="26">
        <f t="shared" si="62"/>
        <v>0</v>
      </c>
      <c r="BV26" s="26">
        <f t="shared" si="63"/>
        <v>0</v>
      </c>
      <c r="BW26" s="26">
        <f t="shared" si="64"/>
        <v>0</v>
      </c>
      <c r="BX26" s="26">
        <f t="shared" si="65"/>
        <v>0</v>
      </c>
      <c r="BY26" s="26">
        <f t="shared" si="66"/>
        <v>0</v>
      </c>
      <c r="BZ26" s="26">
        <f t="shared" si="1"/>
        <v>0</v>
      </c>
      <c r="CA26" s="26">
        <f t="shared" si="67"/>
        <v>0</v>
      </c>
      <c r="CB26" s="26">
        <f t="shared" si="68"/>
        <v>0</v>
      </c>
      <c r="CC26" s="26">
        <f t="shared" si="69"/>
        <v>0</v>
      </c>
      <c r="CD26" s="16"/>
      <c r="CE26" s="26">
        <f t="shared" si="70"/>
        <v>24</v>
      </c>
      <c r="CF26" s="26">
        <f t="shared" si="71"/>
        <v>0</v>
      </c>
      <c r="CG26" s="26">
        <f t="shared" si="72"/>
        <v>24</v>
      </c>
      <c r="CH26" s="26">
        <f t="shared" si="73"/>
        <v>0</v>
      </c>
      <c r="CI26" s="26">
        <f t="shared" si="74"/>
        <v>0</v>
      </c>
      <c r="CJ26" s="26">
        <f t="shared" si="75"/>
        <v>0</v>
      </c>
      <c r="CK26" s="26">
        <f t="shared" si="76"/>
        <v>0</v>
      </c>
      <c r="CL26" s="26">
        <f t="shared" si="77"/>
        <v>0</v>
      </c>
      <c r="CM26" s="26">
        <f t="shared" si="78"/>
        <v>0</v>
      </c>
      <c r="CN26" s="26">
        <f t="shared" ref="CN26:CN40" si="112">CL26*60+CM26</f>
        <v>0</v>
      </c>
      <c r="CO26" s="26">
        <f t="shared" si="79"/>
        <v>0</v>
      </c>
      <c r="CP26" s="26">
        <f t="shared" si="80"/>
        <v>0</v>
      </c>
      <c r="CQ26" s="26">
        <f t="shared" si="81"/>
        <v>0</v>
      </c>
      <c r="CR26" s="119">
        <f t="shared" si="82"/>
        <v>0</v>
      </c>
      <c r="CS26" s="118">
        <f t="shared" si="3"/>
        <v>0</v>
      </c>
      <c r="CT26" s="118">
        <f t="shared" si="83"/>
        <v>120</v>
      </c>
      <c r="CU26" s="118">
        <f t="shared" si="84"/>
        <v>120</v>
      </c>
      <c r="CV26" s="118">
        <f t="shared" si="85"/>
        <v>120</v>
      </c>
      <c r="CW26" s="118">
        <f t="shared" si="86"/>
        <v>120</v>
      </c>
      <c r="CX26" s="118">
        <f t="shared" si="87"/>
        <v>0</v>
      </c>
      <c r="CY26" s="118">
        <f t="shared" si="88"/>
        <v>0</v>
      </c>
      <c r="CZ26" s="118">
        <f t="shared" si="89"/>
        <v>0</v>
      </c>
      <c r="DA26" s="118">
        <f t="shared" si="90"/>
        <v>0</v>
      </c>
      <c r="DB26" s="118">
        <f t="shared" si="91"/>
        <v>0</v>
      </c>
      <c r="DC26" s="119">
        <f t="shared" si="92"/>
        <v>0</v>
      </c>
      <c r="DD26" s="26">
        <f t="shared" si="4"/>
        <v>0</v>
      </c>
      <c r="DE26" s="118">
        <f t="shared" si="93"/>
        <v>0</v>
      </c>
      <c r="DF26" s="118">
        <f t="shared" si="94"/>
        <v>0</v>
      </c>
      <c r="DG26" s="118">
        <f t="shared" si="95"/>
        <v>0</v>
      </c>
      <c r="DH26" s="120">
        <f t="shared" si="96"/>
        <v>0</v>
      </c>
      <c r="DI26" s="119">
        <f t="shared" si="5"/>
        <v>0</v>
      </c>
      <c r="DJ26" s="119">
        <f t="shared" si="97"/>
        <v>0</v>
      </c>
      <c r="DK26" s="26">
        <f t="shared" si="98"/>
        <v>0</v>
      </c>
      <c r="DL26" s="119">
        <f t="shared" si="99"/>
        <v>0</v>
      </c>
      <c r="DM26" s="26">
        <f t="shared" si="100"/>
        <v>0</v>
      </c>
      <c r="DN26" s="119">
        <f t="shared" si="101"/>
        <v>0</v>
      </c>
      <c r="DO26" s="26">
        <f t="shared" si="102"/>
        <v>0</v>
      </c>
      <c r="DP26" s="26">
        <f t="shared" si="103"/>
        <v>0</v>
      </c>
      <c r="DQ26" s="26">
        <f t="shared" si="104"/>
        <v>0</v>
      </c>
      <c r="DR26" s="26">
        <f t="shared" si="105"/>
        <v>0</v>
      </c>
      <c r="DS26" s="26">
        <f t="shared" si="106"/>
        <v>0</v>
      </c>
      <c r="DT26" s="26">
        <f t="shared" si="107"/>
        <v>0</v>
      </c>
      <c r="DU26" s="26">
        <f t="shared" si="108"/>
        <v>0</v>
      </c>
      <c r="DV26" s="118">
        <f t="shared" si="109"/>
        <v>0</v>
      </c>
      <c r="DW26" s="26">
        <f t="shared" si="110"/>
        <v>0</v>
      </c>
      <c r="DX26" s="26">
        <f t="shared" si="111"/>
        <v>0</v>
      </c>
    </row>
    <row r="27" spans="1:131" ht="22.5" customHeight="1" x14ac:dyDescent="0.15">
      <c r="A27" s="53">
        <v>18</v>
      </c>
      <c r="B27" s="54" t="str">
        <f t="shared" si="6"/>
        <v>金</v>
      </c>
      <c r="C27" s="5"/>
      <c r="D27" s="12">
        <f t="shared" si="7"/>
        <v>0</v>
      </c>
      <c r="E27" s="5"/>
      <c r="F27" s="12">
        <f t="shared" si="8"/>
        <v>0</v>
      </c>
      <c r="G27" s="5"/>
      <c r="H27" s="12">
        <f t="shared" si="9"/>
        <v>0</v>
      </c>
      <c r="I27" s="10">
        <f t="shared" si="10"/>
        <v>0</v>
      </c>
      <c r="J27" s="14"/>
      <c r="K27" s="172">
        <f t="shared" si="11"/>
        <v>0</v>
      </c>
      <c r="L27" s="5"/>
      <c r="M27" s="12">
        <f t="shared" si="12"/>
        <v>0</v>
      </c>
      <c r="N27" s="19">
        <f t="shared" si="13"/>
        <v>0</v>
      </c>
      <c r="O27" s="5"/>
      <c r="P27" s="12">
        <f t="shared" si="14"/>
        <v>0</v>
      </c>
      <c r="Q27" s="5"/>
      <c r="R27" s="12">
        <f t="shared" si="15"/>
        <v>0</v>
      </c>
      <c r="S27" s="5"/>
      <c r="T27" s="12">
        <f t="shared" si="16"/>
        <v>0</v>
      </c>
      <c r="U27" s="10">
        <f t="shared" si="17"/>
        <v>0</v>
      </c>
      <c r="V27" s="10">
        <f t="shared" si="18"/>
        <v>0</v>
      </c>
      <c r="W27" s="10">
        <f t="shared" si="19"/>
        <v>0</v>
      </c>
      <c r="X27" s="5"/>
      <c r="Y27" s="172">
        <f t="shared" si="20"/>
        <v>0</v>
      </c>
      <c r="Z27" s="20"/>
      <c r="AA27" s="175">
        <f t="shared" si="21"/>
        <v>0</v>
      </c>
      <c r="AB27" s="5"/>
      <c r="AC27" s="12">
        <f t="shared" si="22"/>
        <v>0</v>
      </c>
      <c r="AD27" s="19">
        <f t="shared" si="0"/>
        <v>0</v>
      </c>
      <c r="AE27" s="96"/>
      <c r="AF27" s="118">
        <f t="shared" si="23"/>
        <v>0</v>
      </c>
      <c r="AG27" s="26">
        <f t="shared" si="24"/>
        <v>0</v>
      </c>
      <c r="AH27" s="118">
        <f t="shared" si="25"/>
        <v>0</v>
      </c>
      <c r="AI27" s="26">
        <f t="shared" si="26"/>
        <v>0</v>
      </c>
      <c r="AJ27" s="118">
        <f t="shared" si="27"/>
        <v>0</v>
      </c>
      <c r="AK27" s="26">
        <f t="shared" si="28"/>
        <v>0</v>
      </c>
      <c r="AL27" s="26">
        <f t="shared" si="29"/>
        <v>0</v>
      </c>
      <c r="AM27" s="26">
        <f t="shared" si="30"/>
        <v>0</v>
      </c>
      <c r="AN27" s="26">
        <f t="shared" si="31"/>
        <v>0</v>
      </c>
      <c r="AO27" s="26">
        <f t="shared" si="32"/>
        <v>0</v>
      </c>
      <c r="AP27" s="26">
        <f t="shared" si="33"/>
        <v>0</v>
      </c>
      <c r="AR27" s="26">
        <f t="shared" si="34"/>
        <v>24</v>
      </c>
      <c r="AS27" s="26">
        <f t="shared" si="35"/>
        <v>0</v>
      </c>
      <c r="AT27" s="26">
        <f t="shared" si="36"/>
        <v>24</v>
      </c>
      <c r="AU27" s="26">
        <f t="shared" si="37"/>
        <v>0</v>
      </c>
      <c r="AV27" s="26">
        <f t="shared" si="38"/>
        <v>0</v>
      </c>
      <c r="AW27" s="26">
        <f t="shared" si="39"/>
        <v>0</v>
      </c>
      <c r="AX27" s="26">
        <f t="shared" si="40"/>
        <v>0</v>
      </c>
      <c r="AY27" s="26">
        <f t="shared" si="41"/>
        <v>0</v>
      </c>
      <c r="AZ27" s="26">
        <f t="shared" si="42"/>
        <v>0</v>
      </c>
      <c r="BA27" s="26">
        <f t="shared" si="43"/>
        <v>0</v>
      </c>
      <c r="BB27" s="119">
        <f t="shared" si="44"/>
        <v>0</v>
      </c>
      <c r="BC27" s="119">
        <f t="shared" si="45"/>
        <v>0</v>
      </c>
      <c r="BD27" s="26">
        <f t="shared" si="46"/>
        <v>0</v>
      </c>
      <c r="BE27" s="119">
        <f t="shared" si="47"/>
        <v>0</v>
      </c>
      <c r="BF27" s="26">
        <f t="shared" si="48"/>
        <v>0</v>
      </c>
      <c r="BG27" s="119">
        <f t="shared" si="49"/>
        <v>0</v>
      </c>
      <c r="BH27" s="26">
        <f t="shared" si="50"/>
        <v>0</v>
      </c>
      <c r="BI27" s="26">
        <f t="shared" si="51"/>
        <v>0</v>
      </c>
      <c r="BJ27" s="26">
        <f t="shared" si="52"/>
        <v>0</v>
      </c>
      <c r="BK27" s="26">
        <f t="shared" si="53"/>
        <v>0</v>
      </c>
      <c r="BL27" s="26">
        <f t="shared" si="54"/>
        <v>0</v>
      </c>
      <c r="BM27" s="119">
        <f t="shared" si="55"/>
        <v>0</v>
      </c>
      <c r="BN27" s="118">
        <f t="shared" si="56"/>
        <v>0</v>
      </c>
      <c r="BO27" s="16"/>
      <c r="BP27" s="26">
        <f t="shared" si="57"/>
        <v>0</v>
      </c>
      <c r="BQ27" s="26">
        <f t="shared" si="58"/>
        <v>0</v>
      </c>
      <c r="BR27" s="26">
        <f t="shared" si="59"/>
        <v>0</v>
      </c>
      <c r="BS27" s="26">
        <f t="shared" si="60"/>
        <v>0</v>
      </c>
      <c r="BT27" s="26">
        <f t="shared" si="61"/>
        <v>0</v>
      </c>
      <c r="BU27" s="26">
        <f t="shared" si="62"/>
        <v>0</v>
      </c>
      <c r="BV27" s="26">
        <f t="shared" si="63"/>
        <v>0</v>
      </c>
      <c r="BW27" s="26">
        <f t="shared" si="64"/>
        <v>0</v>
      </c>
      <c r="BX27" s="26">
        <f t="shared" si="65"/>
        <v>0</v>
      </c>
      <c r="BY27" s="26">
        <f t="shared" si="66"/>
        <v>0</v>
      </c>
      <c r="BZ27" s="26">
        <f t="shared" si="1"/>
        <v>0</v>
      </c>
      <c r="CA27" s="26">
        <f t="shared" si="67"/>
        <v>0</v>
      </c>
      <c r="CB27" s="26">
        <f t="shared" si="68"/>
        <v>0</v>
      </c>
      <c r="CC27" s="26">
        <f t="shared" si="69"/>
        <v>0</v>
      </c>
      <c r="CD27" s="16"/>
      <c r="CE27" s="26">
        <f t="shared" si="70"/>
        <v>24</v>
      </c>
      <c r="CF27" s="26">
        <f t="shared" si="71"/>
        <v>0</v>
      </c>
      <c r="CG27" s="26">
        <f t="shared" si="72"/>
        <v>24</v>
      </c>
      <c r="CH27" s="26">
        <f t="shared" si="73"/>
        <v>0</v>
      </c>
      <c r="CI27" s="26">
        <f t="shared" si="74"/>
        <v>0</v>
      </c>
      <c r="CJ27" s="26">
        <f t="shared" si="75"/>
        <v>0</v>
      </c>
      <c r="CK27" s="26">
        <f t="shared" si="76"/>
        <v>0</v>
      </c>
      <c r="CL27" s="26">
        <f t="shared" si="77"/>
        <v>0</v>
      </c>
      <c r="CM27" s="26">
        <f t="shared" si="78"/>
        <v>0</v>
      </c>
      <c r="CN27" s="26">
        <f t="shared" si="112"/>
        <v>0</v>
      </c>
      <c r="CO27" s="26">
        <f t="shared" si="79"/>
        <v>0</v>
      </c>
      <c r="CP27" s="26">
        <f t="shared" si="80"/>
        <v>0</v>
      </c>
      <c r="CQ27" s="26">
        <f t="shared" si="81"/>
        <v>0</v>
      </c>
      <c r="CR27" s="119">
        <f t="shared" si="82"/>
        <v>0</v>
      </c>
      <c r="CS27" s="118">
        <f t="shared" si="3"/>
        <v>0</v>
      </c>
      <c r="CT27" s="118">
        <f t="shared" si="83"/>
        <v>120</v>
      </c>
      <c r="CU27" s="118">
        <f t="shared" si="84"/>
        <v>120</v>
      </c>
      <c r="CV27" s="118">
        <f t="shared" si="85"/>
        <v>120</v>
      </c>
      <c r="CW27" s="118">
        <f t="shared" si="86"/>
        <v>120</v>
      </c>
      <c r="CX27" s="118">
        <f t="shared" si="87"/>
        <v>0</v>
      </c>
      <c r="CY27" s="118">
        <f t="shared" si="88"/>
        <v>0</v>
      </c>
      <c r="CZ27" s="118">
        <f t="shared" si="89"/>
        <v>0</v>
      </c>
      <c r="DA27" s="118">
        <f t="shared" si="90"/>
        <v>0</v>
      </c>
      <c r="DB27" s="118">
        <f t="shared" si="91"/>
        <v>0</v>
      </c>
      <c r="DC27" s="119">
        <f t="shared" si="92"/>
        <v>0</v>
      </c>
      <c r="DD27" s="26">
        <f t="shared" si="4"/>
        <v>0</v>
      </c>
      <c r="DE27" s="118">
        <f t="shared" si="93"/>
        <v>0</v>
      </c>
      <c r="DF27" s="118">
        <f t="shared" si="94"/>
        <v>0</v>
      </c>
      <c r="DG27" s="118">
        <f t="shared" si="95"/>
        <v>0</v>
      </c>
      <c r="DH27" s="120">
        <f t="shared" si="96"/>
        <v>0</v>
      </c>
      <c r="DI27" s="119">
        <f t="shared" si="5"/>
        <v>0</v>
      </c>
      <c r="DJ27" s="119">
        <f t="shared" si="97"/>
        <v>0</v>
      </c>
      <c r="DK27" s="26">
        <f t="shared" si="98"/>
        <v>0</v>
      </c>
      <c r="DL27" s="119">
        <f t="shared" si="99"/>
        <v>0</v>
      </c>
      <c r="DM27" s="26">
        <f t="shared" si="100"/>
        <v>0</v>
      </c>
      <c r="DN27" s="119">
        <f t="shared" si="101"/>
        <v>0</v>
      </c>
      <c r="DO27" s="26">
        <f t="shared" si="102"/>
        <v>0</v>
      </c>
      <c r="DP27" s="26">
        <f t="shared" si="103"/>
        <v>0</v>
      </c>
      <c r="DQ27" s="26">
        <f t="shared" si="104"/>
        <v>0</v>
      </c>
      <c r="DR27" s="26">
        <f t="shared" si="105"/>
        <v>0</v>
      </c>
      <c r="DS27" s="26">
        <f t="shared" si="106"/>
        <v>0</v>
      </c>
      <c r="DT27" s="26">
        <f t="shared" si="107"/>
        <v>0</v>
      </c>
      <c r="DU27" s="26">
        <f t="shared" si="108"/>
        <v>0</v>
      </c>
      <c r="DV27" s="118">
        <f t="shared" si="109"/>
        <v>0</v>
      </c>
      <c r="DW27" s="26">
        <f t="shared" si="110"/>
        <v>0</v>
      </c>
      <c r="DX27" s="26">
        <f t="shared" si="111"/>
        <v>0</v>
      </c>
    </row>
    <row r="28" spans="1:131" ht="22.5" customHeight="1" x14ac:dyDescent="0.15">
      <c r="A28" s="53">
        <v>19</v>
      </c>
      <c r="B28" s="54" t="str">
        <f t="shared" si="6"/>
        <v>土</v>
      </c>
      <c r="C28" s="5"/>
      <c r="D28" s="12">
        <f t="shared" si="7"/>
        <v>0</v>
      </c>
      <c r="E28" s="5"/>
      <c r="F28" s="12">
        <f t="shared" si="8"/>
        <v>0</v>
      </c>
      <c r="G28" s="5"/>
      <c r="H28" s="12">
        <f t="shared" si="9"/>
        <v>0</v>
      </c>
      <c r="I28" s="10">
        <f t="shared" si="10"/>
        <v>0</v>
      </c>
      <c r="J28" s="14"/>
      <c r="K28" s="172">
        <f t="shared" si="11"/>
        <v>0</v>
      </c>
      <c r="L28" s="5"/>
      <c r="M28" s="12">
        <f t="shared" si="12"/>
        <v>0</v>
      </c>
      <c r="N28" s="19">
        <f t="shared" si="13"/>
        <v>0</v>
      </c>
      <c r="O28" s="5"/>
      <c r="P28" s="12">
        <f t="shared" si="14"/>
        <v>0</v>
      </c>
      <c r="Q28" s="5"/>
      <c r="R28" s="12">
        <f t="shared" si="15"/>
        <v>0</v>
      </c>
      <c r="S28" s="5"/>
      <c r="T28" s="12">
        <f t="shared" si="16"/>
        <v>0</v>
      </c>
      <c r="U28" s="10">
        <f t="shared" si="17"/>
        <v>0</v>
      </c>
      <c r="V28" s="10">
        <f t="shared" si="18"/>
        <v>0</v>
      </c>
      <c r="W28" s="10">
        <f t="shared" si="19"/>
        <v>0</v>
      </c>
      <c r="X28" s="5"/>
      <c r="Y28" s="172">
        <f t="shared" si="20"/>
        <v>0</v>
      </c>
      <c r="Z28" s="20"/>
      <c r="AA28" s="175">
        <f t="shared" si="21"/>
        <v>0</v>
      </c>
      <c r="AB28" s="5"/>
      <c r="AC28" s="12">
        <f t="shared" si="22"/>
        <v>0</v>
      </c>
      <c r="AD28" s="19">
        <f t="shared" si="0"/>
        <v>0</v>
      </c>
      <c r="AE28" s="96"/>
      <c r="AF28" s="118">
        <f t="shared" si="23"/>
        <v>0</v>
      </c>
      <c r="AG28" s="26">
        <f t="shared" si="24"/>
        <v>0</v>
      </c>
      <c r="AH28" s="118">
        <f t="shared" si="25"/>
        <v>0</v>
      </c>
      <c r="AI28" s="26">
        <f t="shared" si="26"/>
        <v>0</v>
      </c>
      <c r="AJ28" s="118">
        <f t="shared" si="27"/>
        <v>0</v>
      </c>
      <c r="AK28" s="26">
        <f t="shared" si="28"/>
        <v>0</v>
      </c>
      <c r="AL28" s="26">
        <f t="shared" si="29"/>
        <v>0</v>
      </c>
      <c r="AM28" s="26">
        <f t="shared" si="30"/>
        <v>0</v>
      </c>
      <c r="AN28" s="26">
        <f t="shared" si="31"/>
        <v>0</v>
      </c>
      <c r="AO28" s="26">
        <f t="shared" si="32"/>
        <v>0</v>
      </c>
      <c r="AP28" s="26">
        <f t="shared" si="33"/>
        <v>0</v>
      </c>
      <c r="AR28" s="26">
        <f t="shared" si="34"/>
        <v>24</v>
      </c>
      <c r="AS28" s="26">
        <f t="shared" si="35"/>
        <v>0</v>
      </c>
      <c r="AT28" s="26">
        <f t="shared" si="36"/>
        <v>24</v>
      </c>
      <c r="AU28" s="26">
        <f t="shared" si="37"/>
        <v>0</v>
      </c>
      <c r="AV28" s="26">
        <f t="shared" si="38"/>
        <v>0</v>
      </c>
      <c r="AW28" s="26">
        <f t="shared" si="39"/>
        <v>0</v>
      </c>
      <c r="AX28" s="26">
        <f t="shared" si="40"/>
        <v>0</v>
      </c>
      <c r="AY28" s="26">
        <f t="shared" si="41"/>
        <v>0</v>
      </c>
      <c r="AZ28" s="26">
        <f t="shared" si="42"/>
        <v>0</v>
      </c>
      <c r="BA28" s="26">
        <f t="shared" si="43"/>
        <v>0</v>
      </c>
      <c r="BB28" s="119">
        <f t="shared" si="44"/>
        <v>0</v>
      </c>
      <c r="BC28" s="119">
        <f t="shared" si="45"/>
        <v>0</v>
      </c>
      <c r="BD28" s="26">
        <f t="shared" si="46"/>
        <v>0</v>
      </c>
      <c r="BE28" s="119">
        <f t="shared" si="47"/>
        <v>0</v>
      </c>
      <c r="BF28" s="26">
        <f t="shared" si="48"/>
        <v>0</v>
      </c>
      <c r="BG28" s="119">
        <f t="shared" si="49"/>
        <v>0</v>
      </c>
      <c r="BH28" s="26">
        <f t="shared" si="50"/>
        <v>0</v>
      </c>
      <c r="BI28" s="26">
        <f t="shared" si="51"/>
        <v>0</v>
      </c>
      <c r="BJ28" s="26">
        <f t="shared" si="52"/>
        <v>0</v>
      </c>
      <c r="BK28" s="26">
        <f t="shared" si="53"/>
        <v>0</v>
      </c>
      <c r="BL28" s="26">
        <f t="shared" si="54"/>
        <v>0</v>
      </c>
      <c r="BM28" s="119">
        <f t="shared" si="55"/>
        <v>0</v>
      </c>
      <c r="BN28" s="118">
        <f t="shared" si="56"/>
        <v>0</v>
      </c>
      <c r="BO28" s="16"/>
      <c r="BP28" s="26">
        <f t="shared" si="57"/>
        <v>0</v>
      </c>
      <c r="BQ28" s="26">
        <f t="shared" si="58"/>
        <v>0</v>
      </c>
      <c r="BR28" s="26">
        <f t="shared" si="59"/>
        <v>0</v>
      </c>
      <c r="BS28" s="26">
        <f t="shared" si="60"/>
        <v>0</v>
      </c>
      <c r="BT28" s="26">
        <f t="shared" si="61"/>
        <v>0</v>
      </c>
      <c r="BU28" s="26">
        <f t="shared" si="62"/>
        <v>0</v>
      </c>
      <c r="BV28" s="26">
        <f t="shared" si="63"/>
        <v>0</v>
      </c>
      <c r="BW28" s="26">
        <f t="shared" si="64"/>
        <v>0</v>
      </c>
      <c r="BX28" s="26">
        <f t="shared" si="65"/>
        <v>0</v>
      </c>
      <c r="BY28" s="26">
        <f t="shared" si="66"/>
        <v>0</v>
      </c>
      <c r="BZ28" s="26">
        <f t="shared" si="1"/>
        <v>0</v>
      </c>
      <c r="CA28" s="26">
        <f t="shared" si="67"/>
        <v>0</v>
      </c>
      <c r="CB28" s="26">
        <f t="shared" si="68"/>
        <v>0</v>
      </c>
      <c r="CC28" s="26">
        <f t="shared" si="69"/>
        <v>0</v>
      </c>
      <c r="CD28" s="16"/>
      <c r="CE28" s="26">
        <f t="shared" si="70"/>
        <v>24</v>
      </c>
      <c r="CF28" s="26">
        <f t="shared" si="71"/>
        <v>0</v>
      </c>
      <c r="CG28" s="26">
        <f t="shared" si="72"/>
        <v>24</v>
      </c>
      <c r="CH28" s="26">
        <f t="shared" si="73"/>
        <v>0</v>
      </c>
      <c r="CI28" s="26">
        <f t="shared" si="74"/>
        <v>0</v>
      </c>
      <c r="CJ28" s="26">
        <f t="shared" si="75"/>
        <v>0</v>
      </c>
      <c r="CK28" s="26">
        <f t="shared" si="76"/>
        <v>0</v>
      </c>
      <c r="CL28" s="26">
        <f t="shared" si="77"/>
        <v>0</v>
      </c>
      <c r="CM28" s="26">
        <f t="shared" si="78"/>
        <v>0</v>
      </c>
      <c r="CN28" s="26">
        <f t="shared" si="112"/>
        <v>0</v>
      </c>
      <c r="CO28" s="26">
        <f t="shared" si="79"/>
        <v>0</v>
      </c>
      <c r="CP28" s="26">
        <f t="shared" si="80"/>
        <v>0</v>
      </c>
      <c r="CQ28" s="26">
        <f t="shared" si="81"/>
        <v>0</v>
      </c>
      <c r="CR28" s="119">
        <f t="shared" si="82"/>
        <v>0</v>
      </c>
      <c r="CS28" s="118">
        <f t="shared" si="3"/>
        <v>0</v>
      </c>
      <c r="CT28" s="118">
        <f t="shared" si="83"/>
        <v>120</v>
      </c>
      <c r="CU28" s="118">
        <f t="shared" si="84"/>
        <v>120</v>
      </c>
      <c r="CV28" s="118">
        <f t="shared" si="85"/>
        <v>120</v>
      </c>
      <c r="CW28" s="118">
        <f t="shared" si="86"/>
        <v>120</v>
      </c>
      <c r="CX28" s="118">
        <f t="shared" si="87"/>
        <v>0</v>
      </c>
      <c r="CY28" s="118">
        <f t="shared" si="88"/>
        <v>0</v>
      </c>
      <c r="CZ28" s="118">
        <f t="shared" si="89"/>
        <v>0</v>
      </c>
      <c r="DA28" s="118">
        <f t="shared" si="90"/>
        <v>0</v>
      </c>
      <c r="DB28" s="118">
        <f t="shared" si="91"/>
        <v>0</v>
      </c>
      <c r="DC28" s="119">
        <f t="shared" si="92"/>
        <v>0</v>
      </c>
      <c r="DD28" s="26">
        <f t="shared" si="4"/>
        <v>0</v>
      </c>
      <c r="DE28" s="118">
        <f t="shared" si="93"/>
        <v>0</v>
      </c>
      <c r="DF28" s="118">
        <f t="shared" si="94"/>
        <v>0</v>
      </c>
      <c r="DG28" s="118">
        <f t="shared" si="95"/>
        <v>0</v>
      </c>
      <c r="DH28" s="120">
        <f t="shared" si="96"/>
        <v>0</v>
      </c>
      <c r="DI28" s="119">
        <f t="shared" si="5"/>
        <v>0</v>
      </c>
      <c r="DJ28" s="119">
        <f t="shared" si="97"/>
        <v>0</v>
      </c>
      <c r="DK28" s="26">
        <f t="shared" si="98"/>
        <v>0</v>
      </c>
      <c r="DL28" s="119">
        <f t="shared" si="99"/>
        <v>0</v>
      </c>
      <c r="DM28" s="26">
        <f t="shared" si="100"/>
        <v>0</v>
      </c>
      <c r="DN28" s="119">
        <f t="shared" si="101"/>
        <v>0</v>
      </c>
      <c r="DO28" s="26">
        <f t="shared" si="102"/>
        <v>0</v>
      </c>
      <c r="DP28" s="26">
        <f t="shared" si="103"/>
        <v>0</v>
      </c>
      <c r="DQ28" s="26">
        <f t="shared" si="104"/>
        <v>0</v>
      </c>
      <c r="DR28" s="26">
        <f t="shared" si="105"/>
        <v>0</v>
      </c>
      <c r="DS28" s="26">
        <f t="shared" si="106"/>
        <v>0</v>
      </c>
      <c r="DT28" s="26">
        <f t="shared" si="107"/>
        <v>0</v>
      </c>
      <c r="DU28" s="26">
        <f t="shared" si="108"/>
        <v>0</v>
      </c>
      <c r="DV28" s="118">
        <f t="shared" si="109"/>
        <v>0</v>
      </c>
      <c r="DW28" s="26">
        <f t="shared" si="110"/>
        <v>0</v>
      </c>
      <c r="DX28" s="26">
        <f t="shared" si="111"/>
        <v>0</v>
      </c>
    </row>
    <row r="29" spans="1:131" ht="22.5" customHeight="1" x14ac:dyDescent="0.15">
      <c r="A29" s="53">
        <v>20</v>
      </c>
      <c r="B29" s="54" t="str">
        <f t="shared" si="6"/>
        <v>日</v>
      </c>
      <c r="C29" s="5"/>
      <c r="D29" s="12">
        <f t="shared" si="7"/>
        <v>0</v>
      </c>
      <c r="E29" s="5"/>
      <c r="F29" s="12">
        <f t="shared" si="8"/>
        <v>0</v>
      </c>
      <c r="G29" s="5"/>
      <c r="H29" s="12">
        <f t="shared" si="9"/>
        <v>0</v>
      </c>
      <c r="I29" s="10">
        <f t="shared" si="10"/>
        <v>0</v>
      </c>
      <c r="J29" s="14"/>
      <c r="K29" s="172">
        <f t="shared" si="11"/>
        <v>0</v>
      </c>
      <c r="L29" s="5"/>
      <c r="M29" s="12">
        <f t="shared" si="12"/>
        <v>0</v>
      </c>
      <c r="N29" s="19">
        <f t="shared" si="13"/>
        <v>0</v>
      </c>
      <c r="O29" s="5"/>
      <c r="P29" s="12">
        <f t="shared" si="14"/>
        <v>0</v>
      </c>
      <c r="Q29" s="5"/>
      <c r="R29" s="12">
        <f t="shared" si="15"/>
        <v>0</v>
      </c>
      <c r="S29" s="5"/>
      <c r="T29" s="12">
        <f t="shared" si="16"/>
        <v>0</v>
      </c>
      <c r="U29" s="10">
        <f t="shared" si="17"/>
        <v>0</v>
      </c>
      <c r="V29" s="10">
        <f t="shared" si="18"/>
        <v>0</v>
      </c>
      <c r="W29" s="10">
        <f t="shared" si="19"/>
        <v>0</v>
      </c>
      <c r="X29" s="5"/>
      <c r="Y29" s="172">
        <f t="shared" si="20"/>
        <v>0</v>
      </c>
      <c r="Z29" s="20"/>
      <c r="AA29" s="175">
        <f t="shared" si="21"/>
        <v>0</v>
      </c>
      <c r="AB29" s="5"/>
      <c r="AC29" s="12">
        <f t="shared" si="22"/>
        <v>0</v>
      </c>
      <c r="AD29" s="19">
        <f t="shared" si="0"/>
        <v>0</v>
      </c>
      <c r="AE29" s="96"/>
      <c r="AF29" s="118">
        <f t="shared" si="23"/>
        <v>0</v>
      </c>
      <c r="AG29" s="26">
        <f t="shared" si="24"/>
        <v>0</v>
      </c>
      <c r="AH29" s="118">
        <f t="shared" si="25"/>
        <v>0</v>
      </c>
      <c r="AI29" s="26">
        <f t="shared" si="26"/>
        <v>0</v>
      </c>
      <c r="AJ29" s="118">
        <f t="shared" si="27"/>
        <v>0</v>
      </c>
      <c r="AK29" s="26">
        <f t="shared" si="28"/>
        <v>0</v>
      </c>
      <c r="AL29" s="26">
        <f t="shared" si="29"/>
        <v>0</v>
      </c>
      <c r="AM29" s="26">
        <f t="shared" si="30"/>
        <v>0</v>
      </c>
      <c r="AN29" s="26">
        <f t="shared" si="31"/>
        <v>0</v>
      </c>
      <c r="AO29" s="26">
        <f t="shared" si="32"/>
        <v>0</v>
      </c>
      <c r="AP29" s="26">
        <f t="shared" si="33"/>
        <v>0</v>
      </c>
      <c r="AR29" s="26">
        <f t="shared" si="34"/>
        <v>24</v>
      </c>
      <c r="AS29" s="26">
        <f t="shared" si="35"/>
        <v>0</v>
      </c>
      <c r="AT29" s="26">
        <f t="shared" si="36"/>
        <v>24</v>
      </c>
      <c r="AU29" s="26">
        <f t="shared" si="37"/>
        <v>0</v>
      </c>
      <c r="AV29" s="26">
        <f t="shared" si="38"/>
        <v>0</v>
      </c>
      <c r="AW29" s="26">
        <f t="shared" si="39"/>
        <v>0</v>
      </c>
      <c r="AX29" s="26">
        <f t="shared" si="40"/>
        <v>0</v>
      </c>
      <c r="AY29" s="26">
        <f t="shared" si="41"/>
        <v>0</v>
      </c>
      <c r="AZ29" s="26">
        <f t="shared" si="42"/>
        <v>0</v>
      </c>
      <c r="BA29" s="26">
        <f t="shared" si="43"/>
        <v>0</v>
      </c>
      <c r="BB29" s="119">
        <f t="shared" si="44"/>
        <v>0</v>
      </c>
      <c r="BC29" s="119">
        <f t="shared" si="45"/>
        <v>0</v>
      </c>
      <c r="BD29" s="26">
        <f t="shared" si="46"/>
        <v>0</v>
      </c>
      <c r="BE29" s="119">
        <f t="shared" si="47"/>
        <v>0</v>
      </c>
      <c r="BF29" s="26">
        <f t="shared" si="48"/>
        <v>0</v>
      </c>
      <c r="BG29" s="119">
        <f t="shared" si="49"/>
        <v>0</v>
      </c>
      <c r="BH29" s="26">
        <f t="shared" si="50"/>
        <v>0</v>
      </c>
      <c r="BI29" s="26">
        <f t="shared" si="51"/>
        <v>0</v>
      </c>
      <c r="BJ29" s="26">
        <f t="shared" si="52"/>
        <v>0</v>
      </c>
      <c r="BK29" s="26">
        <f t="shared" si="53"/>
        <v>0</v>
      </c>
      <c r="BL29" s="26">
        <f t="shared" si="54"/>
        <v>0</v>
      </c>
      <c r="BM29" s="119">
        <f t="shared" si="55"/>
        <v>0</v>
      </c>
      <c r="BN29" s="118">
        <f t="shared" si="56"/>
        <v>0</v>
      </c>
      <c r="BO29" s="16"/>
      <c r="BP29" s="26">
        <f t="shared" si="57"/>
        <v>0</v>
      </c>
      <c r="BQ29" s="26">
        <f t="shared" si="58"/>
        <v>0</v>
      </c>
      <c r="BR29" s="26">
        <f t="shared" si="59"/>
        <v>0</v>
      </c>
      <c r="BS29" s="26">
        <f t="shared" si="60"/>
        <v>0</v>
      </c>
      <c r="BT29" s="26">
        <f t="shared" si="61"/>
        <v>0</v>
      </c>
      <c r="BU29" s="26">
        <f t="shared" si="62"/>
        <v>0</v>
      </c>
      <c r="BV29" s="26">
        <f t="shared" si="63"/>
        <v>0</v>
      </c>
      <c r="BW29" s="26">
        <f t="shared" si="64"/>
        <v>0</v>
      </c>
      <c r="BX29" s="26">
        <f t="shared" si="65"/>
        <v>0</v>
      </c>
      <c r="BY29" s="26">
        <f t="shared" si="66"/>
        <v>0</v>
      </c>
      <c r="BZ29" s="26">
        <f t="shared" si="1"/>
        <v>0</v>
      </c>
      <c r="CA29" s="26">
        <f t="shared" si="67"/>
        <v>0</v>
      </c>
      <c r="CB29" s="26">
        <f t="shared" si="68"/>
        <v>0</v>
      </c>
      <c r="CC29" s="26">
        <f t="shared" si="69"/>
        <v>0</v>
      </c>
      <c r="CD29" s="16"/>
      <c r="CE29" s="26">
        <f t="shared" si="70"/>
        <v>24</v>
      </c>
      <c r="CF29" s="26">
        <f t="shared" si="71"/>
        <v>0</v>
      </c>
      <c r="CG29" s="26">
        <f t="shared" si="72"/>
        <v>24</v>
      </c>
      <c r="CH29" s="26">
        <f t="shared" si="73"/>
        <v>0</v>
      </c>
      <c r="CI29" s="26">
        <f t="shared" si="74"/>
        <v>0</v>
      </c>
      <c r="CJ29" s="26">
        <f t="shared" si="75"/>
        <v>0</v>
      </c>
      <c r="CK29" s="26">
        <f t="shared" si="76"/>
        <v>0</v>
      </c>
      <c r="CL29" s="26">
        <f t="shared" si="77"/>
        <v>0</v>
      </c>
      <c r="CM29" s="26">
        <f t="shared" si="78"/>
        <v>0</v>
      </c>
      <c r="CN29" s="26">
        <f t="shared" si="112"/>
        <v>0</v>
      </c>
      <c r="CO29" s="26">
        <f t="shared" si="79"/>
        <v>0</v>
      </c>
      <c r="CP29" s="26">
        <f t="shared" si="80"/>
        <v>0</v>
      </c>
      <c r="CQ29" s="26">
        <f t="shared" si="81"/>
        <v>0</v>
      </c>
      <c r="CR29" s="119">
        <f t="shared" si="82"/>
        <v>0</v>
      </c>
      <c r="CS29" s="118">
        <f t="shared" si="3"/>
        <v>0</v>
      </c>
      <c r="CT29" s="118">
        <f t="shared" si="83"/>
        <v>120</v>
      </c>
      <c r="CU29" s="118">
        <f t="shared" si="84"/>
        <v>120</v>
      </c>
      <c r="CV29" s="118">
        <f t="shared" si="85"/>
        <v>120</v>
      </c>
      <c r="CW29" s="118">
        <f t="shared" si="86"/>
        <v>120</v>
      </c>
      <c r="CX29" s="118">
        <f t="shared" si="87"/>
        <v>0</v>
      </c>
      <c r="CY29" s="118">
        <f t="shared" si="88"/>
        <v>0</v>
      </c>
      <c r="CZ29" s="118">
        <f t="shared" si="89"/>
        <v>0</v>
      </c>
      <c r="DA29" s="118">
        <f t="shared" si="90"/>
        <v>0</v>
      </c>
      <c r="DB29" s="118">
        <f t="shared" si="91"/>
        <v>0</v>
      </c>
      <c r="DC29" s="119">
        <f t="shared" si="92"/>
        <v>0</v>
      </c>
      <c r="DD29" s="26">
        <f t="shared" si="4"/>
        <v>0</v>
      </c>
      <c r="DE29" s="118">
        <f t="shared" si="93"/>
        <v>0</v>
      </c>
      <c r="DF29" s="118">
        <f t="shared" si="94"/>
        <v>0</v>
      </c>
      <c r="DG29" s="118">
        <f t="shared" si="95"/>
        <v>0</v>
      </c>
      <c r="DH29" s="120">
        <f t="shared" si="96"/>
        <v>0</v>
      </c>
      <c r="DI29" s="119">
        <f t="shared" si="5"/>
        <v>0</v>
      </c>
      <c r="DJ29" s="119">
        <f t="shared" si="97"/>
        <v>0</v>
      </c>
      <c r="DK29" s="26">
        <f t="shared" si="98"/>
        <v>0</v>
      </c>
      <c r="DL29" s="119">
        <f t="shared" si="99"/>
        <v>0</v>
      </c>
      <c r="DM29" s="26">
        <f t="shared" si="100"/>
        <v>0</v>
      </c>
      <c r="DN29" s="119">
        <f t="shared" si="101"/>
        <v>0</v>
      </c>
      <c r="DO29" s="26">
        <f t="shared" si="102"/>
        <v>0</v>
      </c>
      <c r="DP29" s="26">
        <f t="shared" si="103"/>
        <v>0</v>
      </c>
      <c r="DQ29" s="26">
        <f t="shared" si="104"/>
        <v>0</v>
      </c>
      <c r="DR29" s="26">
        <f t="shared" si="105"/>
        <v>0</v>
      </c>
      <c r="DS29" s="26">
        <f t="shared" si="106"/>
        <v>0</v>
      </c>
      <c r="DT29" s="26">
        <f t="shared" si="107"/>
        <v>0</v>
      </c>
      <c r="DU29" s="26">
        <f t="shared" si="108"/>
        <v>0</v>
      </c>
      <c r="DV29" s="118">
        <f t="shared" si="109"/>
        <v>0</v>
      </c>
      <c r="DW29" s="26">
        <f t="shared" si="110"/>
        <v>0</v>
      </c>
      <c r="DX29" s="26">
        <f t="shared" si="111"/>
        <v>0</v>
      </c>
    </row>
    <row r="30" spans="1:131" ht="22.5" customHeight="1" x14ac:dyDescent="0.15">
      <c r="A30" s="53">
        <v>21</v>
      </c>
      <c r="B30" s="54" t="str">
        <f t="shared" si="6"/>
        <v>月</v>
      </c>
      <c r="C30" s="5"/>
      <c r="D30" s="12">
        <f t="shared" si="7"/>
        <v>0</v>
      </c>
      <c r="E30" s="5"/>
      <c r="F30" s="12">
        <f t="shared" si="8"/>
        <v>0</v>
      </c>
      <c r="G30" s="5"/>
      <c r="H30" s="12">
        <f t="shared" si="9"/>
        <v>0</v>
      </c>
      <c r="I30" s="10">
        <f t="shared" si="10"/>
        <v>0</v>
      </c>
      <c r="J30" s="14"/>
      <c r="K30" s="172">
        <f t="shared" si="11"/>
        <v>0</v>
      </c>
      <c r="L30" s="5"/>
      <c r="M30" s="12">
        <f t="shared" si="12"/>
        <v>0</v>
      </c>
      <c r="N30" s="19">
        <f t="shared" si="13"/>
        <v>0</v>
      </c>
      <c r="O30" s="5"/>
      <c r="P30" s="12">
        <f t="shared" si="14"/>
        <v>0</v>
      </c>
      <c r="Q30" s="5"/>
      <c r="R30" s="12">
        <f t="shared" si="15"/>
        <v>0</v>
      </c>
      <c r="S30" s="5"/>
      <c r="T30" s="12">
        <f t="shared" si="16"/>
        <v>0</v>
      </c>
      <c r="U30" s="10">
        <f t="shared" si="17"/>
        <v>0</v>
      </c>
      <c r="V30" s="10">
        <f t="shared" si="18"/>
        <v>0</v>
      </c>
      <c r="W30" s="10">
        <f t="shared" si="19"/>
        <v>0</v>
      </c>
      <c r="X30" s="5"/>
      <c r="Y30" s="172">
        <f t="shared" si="20"/>
        <v>0</v>
      </c>
      <c r="Z30" s="20"/>
      <c r="AA30" s="175">
        <f t="shared" si="21"/>
        <v>0</v>
      </c>
      <c r="AB30" s="5"/>
      <c r="AC30" s="12">
        <f t="shared" si="22"/>
        <v>0</v>
      </c>
      <c r="AD30" s="19">
        <f t="shared" si="0"/>
        <v>0</v>
      </c>
      <c r="AE30" s="96"/>
      <c r="AF30" s="118">
        <f t="shared" si="23"/>
        <v>0</v>
      </c>
      <c r="AG30" s="26">
        <f t="shared" si="24"/>
        <v>0</v>
      </c>
      <c r="AH30" s="118">
        <f t="shared" si="25"/>
        <v>0</v>
      </c>
      <c r="AI30" s="26">
        <f t="shared" si="26"/>
        <v>0</v>
      </c>
      <c r="AJ30" s="118">
        <f t="shared" si="27"/>
        <v>0</v>
      </c>
      <c r="AK30" s="26">
        <f t="shared" si="28"/>
        <v>0</v>
      </c>
      <c r="AL30" s="26">
        <f t="shared" si="29"/>
        <v>0</v>
      </c>
      <c r="AM30" s="26">
        <f t="shared" si="30"/>
        <v>0</v>
      </c>
      <c r="AN30" s="26">
        <f t="shared" si="31"/>
        <v>0</v>
      </c>
      <c r="AO30" s="26">
        <f t="shared" si="32"/>
        <v>0</v>
      </c>
      <c r="AP30" s="26">
        <f t="shared" si="33"/>
        <v>0</v>
      </c>
      <c r="AR30" s="26">
        <f t="shared" si="34"/>
        <v>24</v>
      </c>
      <c r="AS30" s="26">
        <f t="shared" si="35"/>
        <v>0</v>
      </c>
      <c r="AT30" s="26">
        <f t="shared" si="36"/>
        <v>24</v>
      </c>
      <c r="AU30" s="26">
        <f t="shared" si="37"/>
        <v>0</v>
      </c>
      <c r="AV30" s="26">
        <f t="shared" si="38"/>
        <v>0</v>
      </c>
      <c r="AW30" s="26">
        <f t="shared" si="39"/>
        <v>0</v>
      </c>
      <c r="AX30" s="26">
        <f t="shared" si="40"/>
        <v>0</v>
      </c>
      <c r="AY30" s="26">
        <f t="shared" si="41"/>
        <v>0</v>
      </c>
      <c r="AZ30" s="26">
        <f t="shared" si="42"/>
        <v>0</v>
      </c>
      <c r="BA30" s="26">
        <f t="shared" si="43"/>
        <v>0</v>
      </c>
      <c r="BB30" s="119">
        <f t="shared" si="44"/>
        <v>0</v>
      </c>
      <c r="BC30" s="119">
        <f t="shared" si="45"/>
        <v>0</v>
      </c>
      <c r="BD30" s="26">
        <f t="shared" si="46"/>
        <v>0</v>
      </c>
      <c r="BE30" s="119">
        <f t="shared" si="47"/>
        <v>0</v>
      </c>
      <c r="BF30" s="26">
        <f t="shared" si="48"/>
        <v>0</v>
      </c>
      <c r="BG30" s="119">
        <f t="shared" si="49"/>
        <v>0</v>
      </c>
      <c r="BH30" s="26">
        <f t="shared" si="50"/>
        <v>0</v>
      </c>
      <c r="BI30" s="26">
        <f t="shared" si="51"/>
        <v>0</v>
      </c>
      <c r="BJ30" s="26">
        <f t="shared" si="52"/>
        <v>0</v>
      </c>
      <c r="BK30" s="26">
        <f t="shared" si="53"/>
        <v>0</v>
      </c>
      <c r="BL30" s="26">
        <f t="shared" si="54"/>
        <v>0</v>
      </c>
      <c r="BM30" s="119">
        <f t="shared" si="55"/>
        <v>0</v>
      </c>
      <c r="BN30" s="118">
        <f t="shared" si="56"/>
        <v>0</v>
      </c>
      <c r="BO30" s="16"/>
      <c r="BP30" s="26">
        <f t="shared" si="57"/>
        <v>0</v>
      </c>
      <c r="BQ30" s="26">
        <f t="shared" si="58"/>
        <v>0</v>
      </c>
      <c r="BR30" s="26">
        <f t="shared" si="59"/>
        <v>0</v>
      </c>
      <c r="BS30" s="26">
        <f t="shared" si="60"/>
        <v>0</v>
      </c>
      <c r="BT30" s="26">
        <f t="shared" si="61"/>
        <v>0</v>
      </c>
      <c r="BU30" s="26">
        <f t="shared" si="62"/>
        <v>0</v>
      </c>
      <c r="BV30" s="26">
        <f t="shared" si="63"/>
        <v>0</v>
      </c>
      <c r="BW30" s="26">
        <f t="shared" si="64"/>
        <v>0</v>
      </c>
      <c r="BX30" s="26">
        <f t="shared" si="65"/>
        <v>0</v>
      </c>
      <c r="BY30" s="26">
        <f t="shared" si="66"/>
        <v>0</v>
      </c>
      <c r="BZ30" s="26">
        <f t="shared" si="1"/>
        <v>0</v>
      </c>
      <c r="CA30" s="26">
        <f t="shared" si="67"/>
        <v>0</v>
      </c>
      <c r="CB30" s="26">
        <f t="shared" si="68"/>
        <v>0</v>
      </c>
      <c r="CC30" s="26">
        <f t="shared" si="69"/>
        <v>0</v>
      </c>
      <c r="CD30" s="16"/>
      <c r="CE30" s="26">
        <f t="shared" si="70"/>
        <v>24</v>
      </c>
      <c r="CF30" s="26">
        <f t="shared" si="71"/>
        <v>0</v>
      </c>
      <c r="CG30" s="26">
        <f t="shared" si="72"/>
        <v>24</v>
      </c>
      <c r="CH30" s="26">
        <f t="shared" si="73"/>
        <v>0</v>
      </c>
      <c r="CI30" s="26">
        <f t="shared" si="74"/>
        <v>0</v>
      </c>
      <c r="CJ30" s="26">
        <f t="shared" si="75"/>
        <v>0</v>
      </c>
      <c r="CK30" s="26">
        <f t="shared" si="76"/>
        <v>0</v>
      </c>
      <c r="CL30" s="26">
        <f t="shared" si="77"/>
        <v>0</v>
      </c>
      <c r="CM30" s="26">
        <f t="shared" si="78"/>
        <v>0</v>
      </c>
      <c r="CN30" s="26">
        <f t="shared" si="112"/>
        <v>0</v>
      </c>
      <c r="CO30" s="26">
        <f t="shared" si="79"/>
        <v>0</v>
      </c>
      <c r="CP30" s="26">
        <f t="shared" si="80"/>
        <v>0</v>
      </c>
      <c r="CQ30" s="26">
        <f t="shared" si="81"/>
        <v>0</v>
      </c>
      <c r="CR30" s="119">
        <f t="shared" si="82"/>
        <v>0</v>
      </c>
      <c r="CS30" s="118">
        <f t="shared" si="3"/>
        <v>0</v>
      </c>
      <c r="CT30" s="118">
        <f t="shared" si="83"/>
        <v>120</v>
      </c>
      <c r="CU30" s="118">
        <f t="shared" si="84"/>
        <v>120</v>
      </c>
      <c r="CV30" s="118">
        <f t="shared" si="85"/>
        <v>120</v>
      </c>
      <c r="CW30" s="118">
        <f t="shared" si="86"/>
        <v>120</v>
      </c>
      <c r="CX30" s="118">
        <f t="shared" si="87"/>
        <v>0</v>
      </c>
      <c r="CY30" s="118">
        <f t="shared" si="88"/>
        <v>0</v>
      </c>
      <c r="CZ30" s="118">
        <f t="shared" si="89"/>
        <v>0</v>
      </c>
      <c r="DA30" s="118">
        <f t="shared" si="90"/>
        <v>0</v>
      </c>
      <c r="DB30" s="118">
        <f t="shared" si="91"/>
        <v>0</v>
      </c>
      <c r="DC30" s="119">
        <f t="shared" si="92"/>
        <v>0</v>
      </c>
      <c r="DD30" s="26">
        <f t="shared" si="4"/>
        <v>0</v>
      </c>
      <c r="DE30" s="118">
        <f t="shared" si="93"/>
        <v>0</v>
      </c>
      <c r="DF30" s="118">
        <f t="shared" si="94"/>
        <v>0</v>
      </c>
      <c r="DG30" s="118">
        <f t="shared" si="95"/>
        <v>0</v>
      </c>
      <c r="DH30" s="120">
        <f t="shared" si="96"/>
        <v>0</v>
      </c>
      <c r="DI30" s="119">
        <f t="shared" si="5"/>
        <v>0</v>
      </c>
      <c r="DJ30" s="119">
        <f t="shared" si="97"/>
        <v>0</v>
      </c>
      <c r="DK30" s="26">
        <f t="shared" si="98"/>
        <v>0</v>
      </c>
      <c r="DL30" s="119">
        <f t="shared" si="99"/>
        <v>0</v>
      </c>
      <c r="DM30" s="26">
        <f t="shared" si="100"/>
        <v>0</v>
      </c>
      <c r="DN30" s="119">
        <f t="shared" si="101"/>
        <v>0</v>
      </c>
      <c r="DO30" s="26">
        <f t="shared" si="102"/>
        <v>0</v>
      </c>
      <c r="DP30" s="26">
        <f t="shared" si="103"/>
        <v>0</v>
      </c>
      <c r="DQ30" s="26">
        <f t="shared" si="104"/>
        <v>0</v>
      </c>
      <c r="DR30" s="26">
        <f t="shared" si="105"/>
        <v>0</v>
      </c>
      <c r="DS30" s="26">
        <f t="shared" si="106"/>
        <v>0</v>
      </c>
      <c r="DT30" s="26">
        <f t="shared" si="107"/>
        <v>0</v>
      </c>
      <c r="DU30" s="26">
        <f t="shared" si="108"/>
        <v>0</v>
      </c>
      <c r="DV30" s="118">
        <f t="shared" si="109"/>
        <v>0</v>
      </c>
      <c r="DW30" s="26">
        <f t="shared" si="110"/>
        <v>0</v>
      </c>
      <c r="DX30" s="26">
        <f t="shared" si="111"/>
        <v>0</v>
      </c>
    </row>
    <row r="31" spans="1:131" ht="22.5" customHeight="1" x14ac:dyDescent="0.15">
      <c r="A31" s="53">
        <v>22</v>
      </c>
      <c r="B31" s="54" t="str">
        <f t="shared" si="6"/>
        <v>火</v>
      </c>
      <c r="C31" s="5"/>
      <c r="D31" s="12">
        <f t="shared" si="7"/>
        <v>0</v>
      </c>
      <c r="E31" s="5"/>
      <c r="F31" s="12">
        <f t="shared" si="8"/>
        <v>0</v>
      </c>
      <c r="G31" s="5"/>
      <c r="H31" s="12">
        <f t="shared" si="9"/>
        <v>0</v>
      </c>
      <c r="I31" s="10">
        <f t="shared" si="10"/>
        <v>0</v>
      </c>
      <c r="J31" s="14"/>
      <c r="K31" s="172">
        <f t="shared" si="11"/>
        <v>0</v>
      </c>
      <c r="L31" s="5"/>
      <c r="M31" s="12">
        <f t="shared" si="12"/>
        <v>0</v>
      </c>
      <c r="N31" s="19">
        <f t="shared" si="13"/>
        <v>0</v>
      </c>
      <c r="O31" s="5"/>
      <c r="P31" s="12">
        <f t="shared" si="14"/>
        <v>0</v>
      </c>
      <c r="Q31" s="5"/>
      <c r="R31" s="12">
        <f t="shared" si="15"/>
        <v>0</v>
      </c>
      <c r="S31" s="5"/>
      <c r="T31" s="12">
        <f t="shared" si="16"/>
        <v>0</v>
      </c>
      <c r="U31" s="10">
        <f t="shared" si="17"/>
        <v>0</v>
      </c>
      <c r="V31" s="10">
        <f t="shared" si="18"/>
        <v>0</v>
      </c>
      <c r="W31" s="10">
        <f t="shared" si="19"/>
        <v>0</v>
      </c>
      <c r="X31" s="5"/>
      <c r="Y31" s="172">
        <f t="shared" si="20"/>
        <v>0</v>
      </c>
      <c r="Z31" s="20"/>
      <c r="AA31" s="175">
        <f t="shared" si="21"/>
        <v>0</v>
      </c>
      <c r="AB31" s="5"/>
      <c r="AC31" s="12">
        <f t="shared" si="22"/>
        <v>0</v>
      </c>
      <c r="AD31" s="19">
        <f t="shared" si="0"/>
        <v>0</v>
      </c>
      <c r="AE31" s="96"/>
      <c r="AF31" s="118">
        <f t="shared" si="23"/>
        <v>0</v>
      </c>
      <c r="AG31" s="26">
        <f t="shared" si="24"/>
        <v>0</v>
      </c>
      <c r="AH31" s="118">
        <f t="shared" si="25"/>
        <v>0</v>
      </c>
      <c r="AI31" s="26">
        <f t="shared" si="26"/>
        <v>0</v>
      </c>
      <c r="AJ31" s="118">
        <f t="shared" si="27"/>
        <v>0</v>
      </c>
      <c r="AK31" s="26">
        <f t="shared" si="28"/>
        <v>0</v>
      </c>
      <c r="AL31" s="26">
        <f t="shared" si="29"/>
        <v>0</v>
      </c>
      <c r="AM31" s="26">
        <f t="shared" si="30"/>
        <v>0</v>
      </c>
      <c r="AN31" s="26">
        <f t="shared" si="31"/>
        <v>0</v>
      </c>
      <c r="AO31" s="26">
        <f t="shared" si="32"/>
        <v>0</v>
      </c>
      <c r="AP31" s="26">
        <f t="shared" si="33"/>
        <v>0</v>
      </c>
      <c r="AR31" s="26">
        <f t="shared" si="34"/>
        <v>24</v>
      </c>
      <c r="AS31" s="26">
        <f t="shared" si="35"/>
        <v>0</v>
      </c>
      <c r="AT31" s="26">
        <f t="shared" si="36"/>
        <v>24</v>
      </c>
      <c r="AU31" s="26">
        <f t="shared" si="37"/>
        <v>0</v>
      </c>
      <c r="AV31" s="26">
        <f t="shared" si="38"/>
        <v>0</v>
      </c>
      <c r="AW31" s="26">
        <f t="shared" si="39"/>
        <v>0</v>
      </c>
      <c r="AX31" s="26">
        <f t="shared" si="40"/>
        <v>0</v>
      </c>
      <c r="AY31" s="26">
        <f t="shared" si="41"/>
        <v>0</v>
      </c>
      <c r="AZ31" s="26">
        <f t="shared" si="42"/>
        <v>0</v>
      </c>
      <c r="BA31" s="26">
        <f t="shared" si="43"/>
        <v>0</v>
      </c>
      <c r="BB31" s="119">
        <f t="shared" si="44"/>
        <v>0</v>
      </c>
      <c r="BC31" s="119">
        <f t="shared" si="45"/>
        <v>0</v>
      </c>
      <c r="BD31" s="26">
        <f t="shared" si="46"/>
        <v>0</v>
      </c>
      <c r="BE31" s="119">
        <f t="shared" si="47"/>
        <v>0</v>
      </c>
      <c r="BF31" s="26">
        <f t="shared" si="48"/>
        <v>0</v>
      </c>
      <c r="BG31" s="119">
        <f t="shared" si="49"/>
        <v>0</v>
      </c>
      <c r="BH31" s="26">
        <f t="shared" si="50"/>
        <v>0</v>
      </c>
      <c r="BI31" s="26">
        <f t="shared" si="51"/>
        <v>0</v>
      </c>
      <c r="BJ31" s="26">
        <f t="shared" si="52"/>
        <v>0</v>
      </c>
      <c r="BK31" s="26">
        <f t="shared" si="53"/>
        <v>0</v>
      </c>
      <c r="BL31" s="26">
        <f t="shared" si="54"/>
        <v>0</v>
      </c>
      <c r="BM31" s="119">
        <f t="shared" si="55"/>
        <v>0</v>
      </c>
      <c r="BN31" s="118">
        <f t="shared" si="56"/>
        <v>0</v>
      </c>
      <c r="BO31" s="16"/>
      <c r="BP31" s="26">
        <f t="shared" si="57"/>
        <v>0</v>
      </c>
      <c r="BQ31" s="26">
        <f t="shared" si="58"/>
        <v>0</v>
      </c>
      <c r="BR31" s="26">
        <f t="shared" si="59"/>
        <v>0</v>
      </c>
      <c r="BS31" s="26">
        <f t="shared" si="60"/>
        <v>0</v>
      </c>
      <c r="BT31" s="26">
        <f t="shared" si="61"/>
        <v>0</v>
      </c>
      <c r="BU31" s="26">
        <f t="shared" si="62"/>
        <v>0</v>
      </c>
      <c r="BV31" s="26">
        <f t="shared" si="63"/>
        <v>0</v>
      </c>
      <c r="BW31" s="26">
        <f t="shared" si="64"/>
        <v>0</v>
      </c>
      <c r="BX31" s="26">
        <f t="shared" si="65"/>
        <v>0</v>
      </c>
      <c r="BY31" s="26">
        <f t="shared" si="66"/>
        <v>0</v>
      </c>
      <c r="BZ31" s="26">
        <f t="shared" si="1"/>
        <v>0</v>
      </c>
      <c r="CA31" s="26">
        <f t="shared" si="67"/>
        <v>0</v>
      </c>
      <c r="CB31" s="26">
        <f t="shared" si="68"/>
        <v>0</v>
      </c>
      <c r="CC31" s="26">
        <f t="shared" si="69"/>
        <v>0</v>
      </c>
      <c r="CD31" s="16"/>
      <c r="CE31" s="26">
        <f t="shared" si="70"/>
        <v>24</v>
      </c>
      <c r="CF31" s="26">
        <f t="shared" si="71"/>
        <v>0</v>
      </c>
      <c r="CG31" s="26">
        <f t="shared" si="72"/>
        <v>24</v>
      </c>
      <c r="CH31" s="26">
        <f t="shared" si="73"/>
        <v>0</v>
      </c>
      <c r="CI31" s="26">
        <f t="shared" si="74"/>
        <v>0</v>
      </c>
      <c r="CJ31" s="26">
        <f t="shared" si="75"/>
        <v>0</v>
      </c>
      <c r="CK31" s="26">
        <f t="shared" si="76"/>
        <v>0</v>
      </c>
      <c r="CL31" s="26">
        <f t="shared" si="77"/>
        <v>0</v>
      </c>
      <c r="CM31" s="26">
        <f t="shared" si="78"/>
        <v>0</v>
      </c>
      <c r="CN31" s="26">
        <f t="shared" si="112"/>
        <v>0</v>
      </c>
      <c r="CO31" s="26">
        <f t="shared" si="79"/>
        <v>0</v>
      </c>
      <c r="CP31" s="26">
        <f t="shared" si="80"/>
        <v>0</v>
      </c>
      <c r="CQ31" s="26">
        <f t="shared" si="81"/>
        <v>0</v>
      </c>
      <c r="CR31" s="119">
        <f t="shared" si="82"/>
        <v>0</v>
      </c>
      <c r="CS31" s="118">
        <f t="shared" si="3"/>
        <v>0</v>
      </c>
      <c r="CT31" s="118">
        <f t="shared" si="83"/>
        <v>120</v>
      </c>
      <c r="CU31" s="118">
        <f t="shared" si="84"/>
        <v>120</v>
      </c>
      <c r="CV31" s="118">
        <f t="shared" si="85"/>
        <v>120</v>
      </c>
      <c r="CW31" s="118">
        <f t="shared" si="86"/>
        <v>120</v>
      </c>
      <c r="CX31" s="118">
        <f t="shared" si="87"/>
        <v>0</v>
      </c>
      <c r="CY31" s="118">
        <f t="shared" si="88"/>
        <v>0</v>
      </c>
      <c r="CZ31" s="118">
        <f t="shared" si="89"/>
        <v>0</v>
      </c>
      <c r="DA31" s="118">
        <f t="shared" si="90"/>
        <v>0</v>
      </c>
      <c r="DB31" s="118">
        <f t="shared" si="91"/>
        <v>0</v>
      </c>
      <c r="DC31" s="119">
        <f t="shared" si="92"/>
        <v>0</v>
      </c>
      <c r="DD31" s="26">
        <f t="shared" si="4"/>
        <v>0</v>
      </c>
      <c r="DE31" s="118">
        <f t="shared" si="93"/>
        <v>0</v>
      </c>
      <c r="DF31" s="118">
        <f t="shared" si="94"/>
        <v>0</v>
      </c>
      <c r="DG31" s="118">
        <f t="shared" si="95"/>
        <v>0</v>
      </c>
      <c r="DH31" s="120">
        <f t="shared" si="96"/>
        <v>0</v>
      </c>
      <c r="DI31" s="119">
        <f t="shared" si="5"/>
        <v>0</v>
      </c>
      <c r="DJ31" s="119">
        <f t="shared" si="97"/>
        <v>0</v>
      </c>
      <c r="DK31" s="26">
        <f t="shared" si="98"/>
        <v>0</v>
      </c>
      <c r="DL31" s="119">
        <f t="shared" si="99"/>
        <v>0</v>
      </c>
      <c r="DM31" s="26">
        <f t="shared" si="100"/>
        <v>0</v>
      </c>
      <c r="DN31" s="119">
        <f t="shared" si="101"/>
        <v>0</v>
      </c>
      <c r="DO31" s="26">
        <f t="shared" si="102"/>
        <v>0</v>
      </c>
      <c r="DP31" s="26">
        <f t="shared" si="103"/>
        <v>0</v>
      </c>
      <c r="DQ31" s="26">
        <f t="shared" si="104"/>
        <v>0</v>
      </c>
      <c r="DR31" s="26">
        <f t="shared" si="105"/>
        <v>0</v>
      </c>
      <c r="DS31" s="26">
        <f t="shared" si="106"/>
        <v>0</v>
      </c>
      <c r="DT31" s="26">
        <f t="shared" si="107"/>
        <v>0</v>
      </c>
      <c r="DU31" s="26">
        <f t="shared" si="108"/>
        <v>0</v>
      </c>
      <c r="DV31" s="118">
        <f t="shared" si="109"/>
        <v>0</v>
      </c>
      <c r="DW31" s="26">
        <f t="shared" si="110"/>
        <v>0</v>
      </c>
      <c r="DX31" s="26">
        <f t="shared" si="111"/>
        <v>0</v>
      </c>
    </row>
    <row r="32" spans="1:131" ht="22.5" customHeight="1" x14ac:dyDescent="0.15">
      <c r="A32" s="53">
        <v>23</v>
      </c>
      <c r="B32" s="54" t="str">
        <f t="shared" si="6"/>
        <v>水</v>
      </c>
      <c r="C32" s="5"/>
      <c r="D32" s="12">
        <f t="shared" si="7"/>
        <v>0</v>
      </c>
      <c r="E32" s="5"/>
      <c r="F32" s="12">
        <f t="shared" si="8"/>
        <v>0</v>
      </c>
      <c r="G32" s="5"/>
      <c r="H32" s="12">
        <f t="shared" si="9"/>
        <v>0</v>
      </c>
      <c r="I32" s="10">
        <f t="shared" si="10"/>
        <v>0</v>
      </c>
      <c r="J32" s="14"/>
      <c r="K32" s="172">
        <f t="shared" si="11"/>
        <v>0</v>
      </c>
      <c r="L32" s="5"/>
      <c r="M32" s="12">
        <f t="shared" si="12"/>
        <v>0</v>
      </c>
      <c r="N32" s="19">
        <f t="shared" si="13"/>
        <v>0</v>
      </c>
      <c r="O32" s="5"/>
      <c r="P32" s="12">
        <f t="shared" si="14"/>
        <v>0</v>
      </c>
      <c r="Q32" s="5"/>
      <c r="R32" s="12">
        <f t="shared" si="15"/>
        <v>0</v>
      </c>
      <c r="S32" s="5"/>
      <c r="T32" s="12">
        <f t="shared" si="16"/>
        <v>0</v>
      </c>
      <c r="U32" s="10">
        <f t="shared" si="17"/>
        <v>0</v>
      </c>
      <c r="V32" s="10">
        <f t="shared" si="18"/>
        <v>0</v>
      </c>
      <c r="W32" s="10">
        <f t="shared" si="19"/>
        <v>0</v>
      </c>
      <c r="X32" s="5"/>
      <c r="Y32" s="172">
        <f t="shared" si="20"/>
        <v>0</v>
      </c>
      <c r="Z32" s="20"/>
      <c r="AA32" s="175">
        <f t="shared" si="21"/>
        <v>0</v>
      </c>
      <c r="AB32" s="5"/>
      <c r="AC32" s="12">
        <f t="shared" si="22"/>
        <v>0</v>
      </c>
      <c r="AD32" s="19">
        <f t="shared" si="0"/>
        <v>0</v>
      </c>
      <c r="AE32" s="96"/>
      <c r="AF32" s="118">
        <f t="shared" si="23"/>
        <v>0</v>
      </c>
      <c r="AG32" s="26">
        <f t="shared" si="24"/>
        <v>0</v>
      </c>
      <c r="AH32" s="118">
        <f t="shared" si="25"/>
        <v>0</v>
      </c>
      <c r="AI32" s="26">
        <f t="shared" si="26"/>
        <v>0</v>
      </c>
      <c r="AJ32" s="118">
        <f t="shared" si="27"/>
        <v>0</v>
      </c>
      <c r="AK32" s="26">
        <f t="shared" si="28"/>
        <v>0</v>
      </c>
      <c r="AL32" s="26">
        <f t="shared" si="29"/>
        <v>0</v>
      </c>
      <c r="AM32" s="26">
        <f t="shared" si="30"/>
        <v>0</v>
      </c>
      <c r="AN32" s="26">
        <f t="shared" si="31"/>
        <v>0</v>
      </c>
      <c r="AO32" s="26">
        <f t="shared" si="32"/>
        <v>0</v>
      </c>
      <c r="AP32" s="26">
        <f t="shared" si="33"/>
        <v>0</v>
      </c>
      <c r="AR32" s="26">
        <f t="shared" si="34"/>
        <v>24</v>
      </c>
      <c r="AS32" s="26">
        <f t="shared" si="35"/>
        <v>0</v>
      </c>
      <c r="AT32" s="26">
        <f t="shared" si="36"/>
        <v>24</v>
      </c>
      <c r="AU32" s="26">
        <f t="shared" si="37"/>
        <v>0</v>
      </c>
      <c r="AV32" s="26">
        <f t="shared" si="38"/>
        <v>0</v>
      </c>
      <c r="AW32" s="26">
        <f t="shared" si="39"/>
        <v>0</v>
      </c>
      <c r="AX32" s="26">
        <f t="shared" si="40"/>
        <v>0</v>
      </c>
      <c r="AY32" s="26">
        <f t="shared" si="41"/>
        <v>0</v>
      </c>
      <c r="AZ32" s="26">
        <f t="shared" si="42"/>
        <v>0</v>
      </c>
      <c r="BA32" s="26">
        <f t="shared" si="43"/>
        <v>0</v>
      </c>
      <c r="BB32" s="119">
        <f t="shared" si="44"/>
        <v>0</v>
      </c>
      <c r="BC32" s="119">
        <f t="shared" si="45"/>
        <v>0</v>
      </c>
      <c r="BD32" s="26">
        <f t="shared" si="46"/>
        <v>0</v>
      </c>
      <c r="BE32" s="119">
        <f t="shared" si="47"/>
        <v>0</v>
      </c>
      <c r="BF32" s="26">
        <f t="shared" si="48"/>
        <v>0</v>
      </c>
      <c r="BG32" s="119">
        <f t="shared" si="49"/>
        <v>0</v>
      </c>
      <c r="BH32" s="26">
        <f t="shared" si="50"/>
        <v>0</v>
      </c>
      <c r="BI32" s="26">
        <f t="shared" si="51"/>
        <v>0</v>
      </c>
      <c r="BJ32" s="26">
        <f t="shared" si="52"/>
        <v>0</v>
      </c>
      <c r="BK32" s="26">
        <f t="shared" si="53"/>
        <v>0</v>
      </c>
      <c r="BL32" s="26">
        <f t="shared" si="54"/>
        <v>0</v>
      </c>
      <c r="BM32" s="119">
        <f t="shared" si="55"/>
        <v>0</v>
      </c>
      <c r="BN32" s="118">
        <f t="shared" si="56"/>
        <v>0</v>
      </c>
      <c r="BO32" s="16"/>
      <c r="BP32" s="26">
        <f t="shared" si="57"/>
        <v>0</v>
      </c>
      <c r="BQ32" s="26">
        <f t="shared" si="58"/>
        <v>0</v>
      </c>
      <c r="BR32" s="26">
        <f t="shared" si="59"/>
        <v>0</v>
      </c>
      <c r="BS32" s="26">
        <f t="shared" si="60"/>
        <v>0</v>
      </c>
      <c r="BT32" s="26">
        <f t="shared" si="61"/>
        <v>0</v>
      </c>
      <c r="BU32" s="26">
        <f t="shared" si="62"/>
        <v>0</v>
      </c>
      <c r="BV32" s="26">
        <f t="shared" si="63"/>
        <v>0</v>
      </c>
      <c r="BW32" s="26">
        <f t="shared" si="64"/>
        <v>0</v>
      </c>
      <c r="BX32" s="26">
        <f t="shared" si="65"/>
        <v>0</v>
      </c>
      <c r="BY32" s="26">
        <f t="shared" si="66"/>
        <v>0</v>
      </c>
      <c r="BZ32" s="26">
        <f t="shared" si="1"/>
        <v>0</v>
      </c>
      <c r="CA32" s="26">
        <f t="shared" si="67"/>
        <v>0</v>
      </c>
      <c r="CB32" s="26">
        <f t="shared" si="68"/>
        <v>0</v>
      </c>
      <c r="CC32" s="26">
        <f t="shared" si="69"/>
        <v>0</v>
      </c>
      <c r="CD32" s="16"/>
      <c r="CE32" s="26">
        <f t="shared" si="70"/>
        <v>24</v>
      </c>
      <c r="CF32" s="26">
        <f t="shared" si="71"/>
        <v>0</v>
      </c>
      <c r="CG32" s="26">
        <f t="shared" si="72"/>
        <v>24</v>
      </c>
      <c r="CH32" s="26">
        <f t="shared" si="73"/>
        <v>0</v>
      </c>
      <c r="CI32" s="26">
        <f t="shared" si="74"/>
        <v>0</v>
      </c>
      <c r="CJ32" s="26">
        <f t="shared" si="75"/>
        <v>0</v>
      </c>
      <c r="CK32" s="26">
        <f t="shared" si="76"/>
        <v>0</v>
      </c>
      <c r="CL32" s="26">
        <f t="shared" si="77"/>
        <v>0</v>
      </c>
      <c r="CM32" s="26">
        <f t="shared" si="78"/>
        <v>0</v>
      </c>
      <c r="CN32" s="26">
        <f t="shared" si="112"/>
        <v>0</v>
      </c>
      <c r="CO32" s="26">
        <f t="shared" si="79"/>
        <v>0</v>
      </c>
      <c r="CP32" s="26">
        <f t="shared" si="80"/>
        <v>0</v>
      </c>
      <c r="CQ32" s="26">
        <f t="shared" si="81"/>
        <v>0</v>
      </c>
      <c r="CR32" s="119">
        <f t="shared" si="82"/>
        <v>0</v>
      </c>
      <c r="CS32" s="118">
        <f t="shared" si="3"/>
        <v>0</v>
      </c>
      <c r="CT32" s="118">
        <f t="shared" si="83"/>
        <v>120</v>
      </c>
      <c r="CU32" s="118">
        <f t="shared" si="84"/>
        <v>120</v>
      </c>
      <c r="CV32" s="118">
        <f t="shared" si="85"/>
        <v>120</v>
      </c>
      <c r="CW32" s="118">
        <f t="shared" si="86"/>
        <v>120</v>
      </c>
      <c r="CX32" s="118">
        <f t="shared" si="87"/>
        <v>0</v>
      </c>
      <c r="CY32" s="118">
        <f t="shared" si="88"/>
        <v>0</v>
      </c>
      <c r="CZ32" s="118">
        <f t="shared" si="89"/>
        <v>0</v>
      </c>
      <c r="DA32" s="118">
        <f t="shared" si="90"/>
        <v>0</v>
      </c>
      <c r="DB32" s="118">
        <f t="shared" si="91"/>
        <v>0</v>
      </c>
      <c r="DC32" s="119">
        <f t="shared" si="92"/>
        <v>0</v>
      </c>
      <c r="DD32" s="26">
        <f t="shared" si="4"/>
        <v>0</v>
      </c>
      <c r="DE32" s="118">
        <f t="shared" si="93"/>
        <v>0</v>
      </c>
      <c r="DF32" s="118">
        <f t="shared" si="94"/>
        <v>0</v>
      </c>
      <c r="DG32" s="118">
        <f t="shared" si="95"/>
        <v>0</v>
      </c>
      <c r="DH32" s="120">
        <f t="shared" si="96"/>
        <v>0</v>
      </c>
      <c r="DI32" s="119">
        <f t="shared" si="5"/>
        <v>0</v>
      </c>
      <c r="DJ32" s="119">
        <f t="shared" si="97"/>
        <v>0</v>
      </c>
      <c r="DK32" s="26">
        <f t="shared" si="98"/>
        <v>0</v>
      </c>
      <c r="DL32" s="119">
        <f t="shared" si="99"/>
        <v>0</v>
      </c>
      <c r="DM32" s="26">
        <f t="shared" si="100"/>
        <v>0</v>
      </c>
      <c r="DN32" s="119">
        <f t="shared" si="101"/>
        <v>0</v>
      </c>
      <c r="DO32" s="26">
        <f t="shared" si="102"/>
        <v>0</v>
      </c>
      <c r="DP32" s="26">
        <f t="shared" si="103"/>
        <v>0</v>
      </c>
      <c r="DQ32" s="26">
        <f t="shared" si="104"/>
        <v>0</v>
      </c>
      <c r="DR32" s="26">
        <f t="shared" si="105"/>
        <v>0</v>
      </c>
      <c r="DS32" s="26">
        <f t="shared" si="106"/>
        <v>0</v>
      </c>
      <c r="DT32" s="26">
        <f t="shared" si="107"/>
        <v>0</v>
      </c>
      <c r="DU32" s="26">
        <f t="shared" si="108"/>
        <v>0</v>
      </c>
      <c r="DV32" s="118">
        <f t="shared" si="109"/>
        <v>0</v>
      </c>
      <c r="DW32" s="26">
        <f t="shared" si="110"/>
        <v>0</v>
      </c>
      <c r="DX32" s="26">
        <f t="shared" si="111"/>
        <v>0</v>
      </c>
    </row>
    <row r="33" spans="1:128" ht="22.5" customHeight="1" x14ac:dyDescent="0.15">
      <c r="A33" s="53">
        <v>24</v>
      </c>
      <c r="B33" s="54" t="str">
        <f t="shared" si="6"/>
        <v>木</v>
      </c>
      <c r="C33" s="5"/>
      <c r="D33" s="12">
        <f t="shared" si="7"/>
        <v>0</v>
      </c>
      <c r="E33" s="5"/>
      <c r="F33" s="12">
        <f t="shared" si="8"/>
        <v>0</v>
      </c>
      <c r="G33" s="5"/>
      <c r="H33" s="12">
        <f t="shared" si="9"/>
        <v>0</v>
      </c>
      <c r="I33" s="10">
        <f t="shared" si="10"/>
        <v>0</v>
      </c>
      <c r="J33" s="14"/>
      <c r="K33" s="172">
        <f t="shared" si="11"/>
        <v>0</v>
      </c>
      <c r="L33" s="5"/>
      <c r="M33" s="12">
        <f t="shared" si="12"/>
        <v>0</v>
      </c>
      <c r="N33" s="19">
        <f t="shared" si="13"/>
        <v>0</v>
      </c>
      <c r="O33" s="5"/>
      <c r="P33" s="12">
        <f t="shared" si="14"/>
        <v>0</v>
      </c>
      <c r="Q33" s="5"/>
      <c r="R33" s="12">
        <f t="shared" si="15"/>
        <v>0</v>
      </c>
      <c r="S33" s="5"/>
      <c r="T33" s="12">
        <f t="shared" si="16"/>
        <v>0</v>
      </c>
      <c r="U33" s="10">
        <f t="shared" si="17"/>
        <v>0</v>
      </c>
      <c r="V33" s="10">
        <f t="shared" si="18"/>
        <v>0</v>
      </c>
      <c r="W33" s="10">
        <f t="shared" si="19"/>
        <v>0</v>
      </c>
      <c r="X33" s="5"/>
      <c r="Y33" s="172">
        <f t="shared" si="20"/>
        <v>0</v>
      </c>
      <c r="Z33" s="20"/>
      <c r="AA33" s="175">
        <f t="shared" si="21"/>
        <v>0</v>
      </c>
      <c r="AB33" s="5"/>
      <c r="AC33" s="12">
        <f t="shared" si="22"/>
        <v>0</v>
      </c>
      <c r="AD33" s="19">
        <f t="shared" si="0"/>
        <v>0</v>
      </c>
      <c r="AE33" s="96"/>
      <c r="AF33" s="118">
        <f t="shared" si="23"/>
        <v>0</v>
      </c>
      <c r="AG33" s="26">
        <f t="shared" si="24"/>
        <v>0</v>
      </c>
      <c r="AH33" s="118">
        <f t="shared" si="25"/>
        <v>0</v>
      </c>
      <c r="AI33" s="26">
        <f t="shared" si="26"/>
        <v>0</v>
      </c>
      <c r="AJ33" s="118">
        <f t="shared" si="27"/>
        <v>0</v>
      </c>
      <c r="AK33" s="26">
        <f t="shared" si="28"/>
        <v>0</v>
      </c>
      <c r="AL33" s="26">
        <f t="shared" si="29"/>
        <v>0</v>
      </c>
      <c r="AM33" s="26">
        <f t="shared" si="30"/>
        <v>0</v>
      </c>
      <c r="AN33" s="26">
        <f t="shared" si="31"/>
        <v>0</v>
      </c>
      <c r="AO33" s="26">
        <f t="shared" si="32"/>
        <v>0</v>
      </c>
      <c r="AP33" s="26">
        <f t="shared" si="33"/>
        <v>0</v>
      </c>
      <c r="AR33" s="26">
        <f t="shared" si="34"/>
        <v>24</v>
      </c>
      <c r="AS33" s="26">
        <f t="shared" si="35"/>
        <v>0</v>
      </c>
      <c r="AT33" s="26">
        <f t="shared" si="36"/>
        <v>24</v>
      </c>
      <c r="AU33" s="26">
        <f t="shared" si="37"/>
        <v>0</v>
      </c>
      <c r="AV33" s="26">
        <f t="shared" si="38"/>
        <v>0</v>
      </c>
      <c r="AW33" s="26">
        <f t="shared" si="39"/>
        <v>0</v>
      </c>
      <c r="AX33" s="26">
        <f t="shared" si="40"/>
        <v>0</v>
      </c>
      <c r="AY33" s="26">
        <f t="shared" si="41"/>
        <v>0</v>
      </c>
      <c r="AZ33" s="26">
        <f t="shared" si="42"/>
        <v>0</v>
      </c>
      <c r="BA33" s="26">
        <f t="shared" si="43"/>
        <v>0</v>
      </c>
      <c r="BB33" s="119">
        <f t="shared" si="44"/>
        <v>0</v>
      </c>
      <c r="BC33" s="119">
        <f t="shared" si="45"/>
        <v>0</v>
      </c>
      <c r="BD33" s="26">
        <f t="shared" si="46"/>
        <v>0</v>
      </c>
      <c r="BE33" s="119">
        <f t="shared" si="47"/>
        <v>0</v>
      </c>
      <c r="BF33" s="26">
        <f t="shared" si="48"/>
        <v>0</v>
      </c>
      <c r="BG33" s="119">
        <f t="shared" si="49"/>
        <v>0</v>
      </c>
      <c r="BH33" s="26">
        <f t="shared" si="50"/>
        <v>0</v>
      </c>
      <c r="BI33" s="26">
        <f t="shared" si="51"/>
        <v>0</v>
      </c>
      <c r="BJ33" s="26">
        <f t="shared" si="52"/>
        <v>0</v>
      </c>
      <c r="BK33" s="26">
        <f t="shared" si="53"/>
        <v>0</v>
      </c>
      <c r="BL33" s="26">
        <f t="shared" si="54"/>
        <v>0</v>
      </c>
      <c r="BM33" s="119">
        <f t="shared" si="55"/>
        <v>0</v>
      </c>
      <c r="BN33" s="118">
        <f t="shared" si="56"/>
        <v>0</v>
      </c>
      <c r="BO33" s="16"/>
      <c r="BP33" s="26">
        <f t="shared" si="57"/>
        <v>0</v>
      </c>
      <c r="BQ33" s="26">
        <f t="shared" si="58"/>
        <v>0</v>
      </c>
      <c r="BR33" s="26">
        <f t="shared" si="59"/>
        <v>0</v>
      </c>
      <c r="BS33" s="26">
        <f t="shared" si="60"/>
        <v>0</v>
      </c>
      <c r="BT33" s="26">
        <f t="shared" si="61"/>
        <v>0</v>
      </c>
      <c r="BU33" s="26">
        <f t="shared" si="62"/>
        <v>0</v>
      </c>
      <c r="BV33" s="26">
        <f t="shared" si="63"/>
        <v>0</v>
      </c>
      <c r="BW33" s="26">
        <f t="shared" si="64"/>
        <v>0</v>
      </c>
      <c r="BX33" s="26">
        <f t="shared" si="65"/>
        <v>0</v>
      </c>
      <c r="BY33" s="26">
        <f t="shared" si="66"/>
        <v>0</v>
      </c>
      <c r="BZ33" s="26">
        <f t="shared" si="1"/>
        <v>0</v>
      </c>
      <c r="CA33" s="26">
        <f t="shared" si="67"/>
        <v>0</v>
      </c>
      <c r="CB33" s="26">
        <f t="shared" si="68"/>
        <v>0</v>
      </c>
      <c r="CC33" s="26">
        <f t="shared" si="69"/>
        <v>0</v>
      </c>
      <c r="CD33" s="16"/>
      <c r="CE33" s="26">
        <f t="shared" si="70"/>
        <v>24</v>
      </c>
      <c r="CF33" s="26">
        <f t="shared" si="71"/>
        <v>0</v>
      </c>
      <c r="CG33" s="26">
        <f t="shared" si="72"/>
        <v>24</v>
      </c>
      <c r="CH33" s="26">
        <f t="shared" si="73"/>
        <v>0</v>
      </c>
      <c r="CI33" s="26">
        <f t="shared" si="74"/>
        <v>0</v>
      </c>
      <c r="CJ33" s="26">
        <f t="shared" si="75"/>
        <v>0</v>
      </c>
      <c r="CK33" s="26">
        <f t="shared" si="76"/>
        <v>0</v>
      </c>
      <c r="CL33" s="26">
        <f t="shared" si="77"/>
        <v>0</v>
      </c>
      <c r="CM33" s="26">
        <f t="shared" si="78"/>
        <v>0</v>
      </c>
      <c r="CN33" s="26">
        <f t="shared" si="112"/>
        <v>0</v>
      </c>
      <c r="CO33" s="26">
        <f t="shared" si="79"/>
        <v>0</v>
      </c>
      <c r="CP33" s="26">
        <f t="shared" si="80"/>
        <v>0</v>
      </c>
      <c r="CQ33" s="26">
        <f t="shared" si="81"/>
        <v>0</v>
      </c>
      <c r="CR33" s="119">
        <f t="shared" si="82"/>
        <v>0</v>
      </c>
      <c r="CS33" s="118">
        <f t="shared" si="3"/>
        <v>0</v>
      </c>
      <c r="CT33" s="118">
        <f t="shared" si="83"/>
        <v>120</v>
      </c>
      <c r="CU33" s="118">
        <f t="shared" si="84"/>
        <v>120</v>
      </c>
      <c r="CV33" s="118">
        <f t="shared" si="85"/>
        <v>120</v>
      </c>
      <c r="CW33" s="118">
        <f t="shared" si="86"/>
        <v>120</v>
      </c>
      <c r="CX33" s="118">
        <f t="shared" si="87"/>
        <v>0</v>
      </c>
      <c r="CY33" s="118">
        <f t="shared" si="88"/>
        <v>0</v>
      </c>
      <c r="CZ33" s="118">
        <f t="shared" si="89"/>
        <v>0</v>
      </c>
      <c r="DA33" s="118">
        <f t="shared" si="90"/>
        <v>0</v>
      </c>
      <c r="DB33" s="118">
        <f t="shared" si="91"/>
        <v>0</v>
      </c>
      <c r="DC33" s="119">
        <f t="shared" si="92"/>
        <v>0</v>
      </c>
      <c r="DD33" s="26">
        <f t="shared" si="4"/>
        <v>0</v>
      </c>
      <c r="DE33" s="118">
        <f t="shared" si="93"/>
        <v>0</v>
      </c>
      <c r="DF33" s="118">
        <f t="shared" si="94"/>
        <v>0</v>
      </c>
      <c r="DG33" s="118">
        <f t="shared" si="95"/>
        <v>0</v>
      </c>
      <c r="DH33" s="120">
        <f t="shared" si="96"/>
        <v>0</v>
      </c>
      <c r="DI33" s="119">
        <f t="shared" si="5"/>
        <v>0</v>
      </c>
      <c r="DJ33" s="119">
        <f t="shared" si="97"/>
        <v>0</v>
      </c>
      <c r="DK33" s="26">
        <f t="shared" si="98"/>
        <v>0</v>
      </c>
      <c r="DL33" s="119">
        <f t="shared" si="99"/>
        <v>0</v>
      </c>
      <c r="DM33" s="26">
        <f t="shared" si="100"/>
        <v>0</v>
      </c>
      <c r="DN33" s="119">
        <f t="shared" si="101"/>
        <v>0</v>
      </c>
      <c r="DO33" s="26">
        <f t="shared" si="102"/>
        <v>0</v>
      </c>
      <c r="DP33" s="26">
        <f t="shared" si="103"/>
        <v>0</v>
      </c>
      <c r="DQ33" s="26">
        <f t="shared" si="104"/>
        <v>0</v>
      </c>
      <c r="DR33" s="26">
        <f t="shared" si="105"/>
        <v>0</v>
      </c>
      <c r="DS33" s="26">
        <f t="shared" si="106"/>
        <v>0</v>
      </c>
      <c r="DT33" s="26">
        <f t="shared" si="107"/>
        <v>0</v>
      </c>
      <c r="DU33" s="26">
        <f t="shared" si="108"/>
        <v>0</v>
      </c>
      <c r="DV33" s="118">
        <f t="shared" si="109"/>
        <v>0</v>
      </c>
      <c r="DW33" s="26">
        <f t="shared" si="110"/>
        <v>0</v>
      </c>
      <c r="DX33" s="26">
        <f t="shared" si="111"/>
        <v>0</v>
      </c>
    </row>
    <row r="34" spans="1:128" ht="22.5" customHeight="1" x14ac:dyDescent="0.15">
      <c r="A34" s="53">
        <v>25</v>
      </c>
      <c r="B34" s="54" t="str">
        <f t="shared" si="6"/>
        <v>金</v>
      </c>
      <c r="C34" s="5"/>
      <c r="D34" s="12">
        <f t="shared" si="7"/>
        <v>0</v>
      </c>
      <c r="E34" s="5"/>
      <c r="F34" s="12">
        <f t="shared" si="8"/>
        <v>0</v>
      </c>
      <c r="G34" s="5"/>
      <c r="H34" s="12">
        <f t="shared" si="9"/>
        <v>0</v>
      </c>
      <c r="I34" s="10">
        <f t="shared" si="10"/>
        <v>0</v>
      </c>
      <c r="J34" s="14"/>
      <c r="K34" s="172">
        <f t="shared" si="11"/>
        <v>0</v>
      </c>
      <c r="L34" s="5"/>
      <c r="M34" s="12">
        <f t="shared" si="12"/>
        <v>0</v>
      </c>
      <c r="N34" s="19">
        <f t="shared" si="13"/>
        <v>0</v>
      </c>
      <c r="O34" s="5"/>
      <c r="P34" s="12">
        <f t="shared" si="14"/>
        <v>0</v>
      </c>
      <c r="Q34" s="5"/>
      <c r="R34" s="12">
        <f t="shared" si="15"/>
        <v>0</v>
      </c>
      <c r="S34" s="5"/>
      <c r="T34" s="12">
        <f t="shared" si="16"/>
        <v>0</v>
      </c>
      <c r="U34" s="10">
        <f t="shared" si="17"/>
        <v>0</v>
      </c>
      <c r="V34" s="10">
        <f t="shared" si="18"/>
        <v>0</v>
      </c>
      <c r="W34" s="10">
        <f t="shared" si="19"/>
        <v>0</v>
      </c>
      <c r="X34" s="5"/>
      <c r="Y34" s="172">
        <f t="shared" si="20"/>
        <v>0</v>
      </c>
      <c r="Z34" s="20"/>
      <c r="AA34" s="175">
        <f t="shared" si="21"/>
        <v>0</v>
      </c>
      <c r="AB34" s="5"/>
      <c r="AC34" s="12">
        <f t="shared" si="22"/>
        <v>0</v>
      </c>
      <c r="AD34" s="19">
        <f t="shared" si="0"/>
        <v>0</v>
      </c>
      <c r="AE34" s="96"/>
      <c r="AF34" s="118">
        <f t="shared" si="23"/>
        <v>0</v>
      </c>
      <c r="AG34" s="26">
        <f t="shared" si="24"/>
        <v>0</v>
      </c>
      <c r="AH34" s="118">
        <f t="shared" si="25"/>
        <v>0</v>
      </c>
      <c r="AI34" s="26">
        <f t="shared" si="26"/>
        <v>0</v>
      </c>
      <c r="AJ34" s="118">
        <f t="shared" si="27"/>
        <v>0</v>
      </c>
      <c r="AK34" s="26">
        <f t="shared" si="28"/>
        <v>0</v>
      </c>
      <c r="AL34" s="26">
        <f t="shared" si="29"/>
        <v>0</v>
      </c>
      <c r="AM34" s="26">
        <f t="shared" si="30"/>
        <v>0</v>
      </c>
      <c r="AN34" s="26">
        <f t="shared" si="31"/>
        <v>0</v>
      </c>
      <c r="AO34" s="26">
        <f t="shared" si="32"/>
        <v>0</v>
      </c>
      <c r="AP34" s="26">
        <f t="shared" si="33"/>
        <v>0</v>
      </c>
      <c r="AR34" s="26">
        <f t="shared" si="34"/>
        <v>24</v>
      </c>
      <c r="AS34" s="26">
        <f t="shared" si="35"/>
        <v>0</v>
      </c>
      <c r="AT34" s="26">
        <f t="shared" si="36"/>
        <v>24</v>
      </c>
      <c r="AU34" s="26">
        <f t="shared" si="37"/>
        <v>0</v>
      </c>
      <c r="AV34" s="26">
        <f t="shared" si="38"/>
        <v>0</v>
      </c>
      <c r="AW34" s="26">
        <f t="shared" si="39"/>
        <v>0</v>
      </c>
      <c r="AX34" s="26">
        <f t="shared" si="40"/>
        <v>0</v>
      </c>
      <c r="AY34" s="26">
        <f t="shared" si="41"/>
        <v>0</v>
      </c>
      <c r="AZ34" s="26">
        <f t="shared" si="42"/>
        <v>0</v>
      </c>
      <c r="BA34" s="26">
        <f t="shared" si="43"/>
        <v>0</v>
      </c>
      <c r="BB34" s="119">
        <f t="shared" si="44"/>
        <v>0</v>
      </c>
      <c r="BC34" s="119">
        <f t="shared" si="45"/>
        <v>0</v>
      </c>
      <c r="BD34" s="26">
        <f t="shared" si="46"/>
        <v>0</v>
      </c>
      <c r="BE34" s="119">
        <f t="shared" si="47"/>
        <v>0</v>
      </c>
      <c r="BF34" s="26">
        <f t="shared" si="48"/>
        <v>0</v>
      </c>
      <c r="BG34" s="119">
        <f t="shared" si="49"/>
        <v>0</v>
      </c>
      <c r="BH34" s="26">
        <f t="shared" si="50"/>
        <v>0</v>
      </c>
      <c r="BI34" s="26">
        <f t="shared" si="51"/>
        <v>0</v>
      </c>
      <c r="BJ34" s="26">
        <f t="shared" si="52"/>
        <v>0</v>
      </c>
      <c r="BK34" s="26">
        <f t="shared" si="53"/>
        <v>0</v>
      </c>
      <c r="BL34" s="26">
        <f t="shared" si="54"/>
        <v>0</v>
      </c>
      <c r="BM34" s="119">
        <f t="shared" si="55"/>
        <v>0</v>
      </c>
      <c r="BN34" s="118">
        <f t="shared" si="56"/>
        <v>0</v>
      </c>
      <c r="BO34" s="16"/>
      <c r="BP34" s="26">
        <f t="shared" si="57"/>
        <v>0</v>
      </c>
      <c r="BQ34" s="26">
        <f t="shared" si="58"/>
        <v>0</v>
      </c>
      <c r="BR34" s="26">
        <f t="shared" si="59"/>
        <v>0</v>
      </c>
      <c r="BS34" s="26">
        <f t="shared" si="60"/>
        <v>0</v>
      </c>
      <c r="BT34" s="26">
        <f t="shared" si="61"/>
        <v>0</v>
      </c>
      <c r="BU34" s="26">
        <f t="shared" si="62"/>
        <v>0</v>
      </c>
      <c r="BV34" s="26">
        <f t="shared" si="63"/>
        <v>0</v>
      </c>
      <c r="BW34" s="26">
        <f t="shared" si="64"/>
        <v>0</v>
      </c>
      <c r="BX34" s="26">
        <f t="shared" si="65"/>
        <v>0</v>
      </c>
      <c r="BY34" s="26">
        <f t="shared" si="66"/>
        <v>0</v>
      </c>
      <c r="BZ34" s="26">
        <f t="shared" si="1"/>
        <v>0</v>
      </c>
      <c r="CA34" s="26">
        <f t="shared" si="67"/>
        <v>0</v>
      </c>
      <c r="CB34" s="26">
        <f t="shared" si="68"/>
        <v>0</v>
      </c>
      <c r="CC34" s="26">
        <f t="shared" si="69"/>
        <v>0</v>
      </c>
      <c r="CD34" s="16"/>
      <c r="CE34" s="26">
        <f t="shared" si="70"/>
        <v>24</v>
      </c>
      <c r="CF34" s="26">
        <f t="shared" si="71"/>
        <v>0</v>
      </c>
      <c r="CG34" s="26">
        <f t="shared" si="72"/>
        <v>24</v>
      </c>
      <c r="CH34" s="26">
        <f t="shared" si="73"/>
        <v>0</v>
      </c>
      <c r="CI34" s="26">
        <f t="shared" si="74"/>
        <v>0</v>
      </c>
      <c r="CJ34" s="26">
        <f t="shared" si="75"/>
        <v>0</v>
      </c>
      <c r="CK34" s="26">
        <f t="shared" si="76"/>
        <v>0</v>
      </c>
      <c r="CL34" s="26">
        <f t="shared" si="77"/>
        <v>0</v>
      </c>
      <c r="CM34" s="26">
        <f t="shared" si="78"/>
        <v>0</v>
      </c>
      <c r="CN34" s="26">
        <f t="shared" si="112"/>
        <v>0</v>
      </c>
      <c r="CO34" s="26">
        <f t="shared" si="79"/>
        <v>0</v>
      </c>
      <c r="CP34" s="26">
        <f t="shared" si="80"/>
        <v>0</v>
      </c>
      <c r="CQ34" s="26">
        <f t="shared" si="81"/>
        <v>0</v>
      </c>
      <c r="CR34" s="119">
        <f t="shared" si="82"/>
        <v>0</v>
      </c>
      <c r="CS34" s="118">
        <f t="shared" si="3"/>
        <v>0</v>
      </c>
      <c r="CT34" s="118">
        <f t="shared" si="83"/>
        <v>120</v>
      </c>
      <c r="CU34" s="118">
        <f t="shared" si="84"/>
        <v>120</v>
      </c>
      <c r="CV34" s="118">
        <f t="shared" si="85"/>
        <v>120</v>
      </c>
      <c r="CW34" s="118">
        <f t="shared" si="86"/>
        <v>120</v>
      </c>
      <c r="CX34" s="118">
        <f t="shared" si="87"/>
        <v>0</v>
      </c>
      <c r="CY34" s="118">
        <f t="shared" si="88"/>
        <v>0</v>
      </c>
      <c r="CZ34" s="118">
        <f t="shared" si="89"/>
        <v>0</v>
      </c>
      <c r="DA34" s="118">
        <f t="shared" si="90"/>
        <v>0</v>
      </c>
      <c r="DB34" s="118">
        <f t="shared" si="91"/>
        <v>0</v>
      </c>
      <c r="DC34" s="119">
        <f t="shared" si="92"/>
        <v>0</v>
      </c>
      <c r="DD34" s="26">
        <f t="shared" si="4"/>
        <v>0</v>
      </c>
      <c r="DE34" s="118">
        <f t="shared" si="93"/>
        <v>0</v>
      </c>
      <c r="DF34" s="118">
        <f t="shared" si="94"/>
        <v>0</v>
      </c>
      <c r="DG34" s="118">
        <f t="shared" si="95"/>
        <v>0</v>
      </c>
      <c r="DH34" s="120">
        <f t="shared" si="96"/>
        <v>0</v>
      </c>
      <c r="DI34" s="119">
        <f t="shared" si="5"/>
        <v>0</v>
      </c>
      <c r="DJ34" s="119">
        <f t="shared" si="97"/>
        <v>0</v>
      </c>
      <c r="DK34" s="26">
        <f t="shared" si="98"/>
        <v>0</v>
      </c>
      <c r="DL34" s="119">
        <f t="shared" si="99"/>
        <v>0</v>
      </c>
      <c r="DM34" s="26">
        <f t="shared" si="100"/>
        <v>0</v>
      </c>
      <c r="DN34" s="119">
        <f t="shared" si="101"/>
        <v>0</v>
      </c>
      <c r="DO34" s="26">
        <f t="shared" si="102"/>
        <v>0</v>
      </c>
      <c r="DP34" s="26">
        <f t="shared" si="103"/>
        <v>0</v>
      </c>
      <c r="DQ34" s="26">
        <f t="shared" si="104"/>
        <v>0</v>
      </c>
      <c r="DR34" s="26">
        <f t="shared" si="105"/>
        <v>0</v>
      </c>
      <c r="DS34" s="26">
        <f t="shared" si="106"/>
        <v>0</v>
      </c>
      <c r="DT34" s="26">
        <f t="shared" si="107"/>
        <v>0</v>
      </c>
      <c r="DU34" s="26">
        <f t="shared" si="108"/>
        <v>0</v>
      </c>
      <c r="DV34" s="118">
        <f t="shared" si="109"/>
        <v>0</v>
      </c>
      <c r="DW34" s="26">
        <f t="shared" si="110"/>
        <v>0</v>
      </c>
      <c r="DX34" s="26">
        <f t="shared" si="111"/>
        <v>0</v>
      </c>
    </row>
    <row r="35" spans="1:128" ht="22.5" customHeight="1" x14ac:dyDescent="0.15">
      <c r="A35" s="53">
        <v>26</v>
      </c>
      <c r="B35" s="54" t="str">
        <f t="shared" si="6"/>
        <v>土</v>
      </c>
      <c r="C35" s="5"/>
      <c r="D35" s="12">
        <f t="shared" si="7"/>
        <v>0</v>
      </c>
      <c r="E35" s="5"/>
      <c r="F35" s="12">
        <f t="shared" si="8"/>
        <v>0</v>
      </c>
      <c r="G35" s="5"/>
      <c r="H35" s="12">
        <f t="shared" si="9"/>
        <v>0</v>
      </c>
      <c r="I35" s="10">
        <f t="shared" si="10"/>
        <v>0</v>
      </c>
      <c r="J35" s="14"/>
      <c r="K35" s="172">
        <f t="shared" si="11"/>
        <v>0</v>
      </c>
      <c r="L35" s="5"/>
      <c r="M35" s="12">
        <f t="shared" si="12"/>
        <v>0</v>
      </c>
      <c r="N35" s="19">
        <f t="shared" si="13"/>
        <v>0</v>
      </c>
      <c r="O35" s="5"/>
      <c r="P35" s="12">
        <f t="shared" si="14"/>
        <v>0</v>
      </c>
      <c r="Q35" s="5"/>
      <c r="R35" s="12">
        <f t="shared" si="15"/>
        <v>0</v>
      </c>
      <c r="S35" s="5"/>
      <c r="T35" s="12">
        <f t="shared" si="16"/>
        <v>0</v>
      </c>
      <c r="U35" s="10">
        <f t="shared" si="17"/>
        <v>0</v>
      </c>
      <c r="V35" s="10">
        <f t="shared" si="18"/>
        <v>0</v>
      </c>
      <c r="W35" s="10">
        <f t="shared" si="19"/>
        <v>0</v>
      </c>
      <c r="X35" s="5"/>
      <c r="Y35" s="172">
        <f t="shared" si="20"/>
        <v>0</v>
      </c>
      <c r="Z35" s="20"/>
      <c r="AA35" s="175">
        <f t="shared" si="21"/>
        <v>0</v>
      </c>
      <c r="AB35" s="5"/>
      <c r="AC35" s="12">
        <f t="shared" si="22"/>
        <v>0</v>
      </c>
      <c r="AD35" s="19">
        <f t="shared" si="0"/>
        <v>0</v>
      </c>
      <c r="AE35" s="96"/>
      <c r="AF35" s="118">
        <f t="shared" si="23"/>
        <v>0</v>
      </c>
      <c r="AG35" s="26">
        <f t="shared" si="24"/>
        <v>0</v>
      </c>
      <c r="AH35" s="118">
        <f t="shared" si="25"/>
        <v>0</v>
      </c>
      <c r="AI35" s="26">
        <f t="shared" si="26"/>
        <v>0</v>
      </c>
      <c r="AJ35" s="118">
        <f t="shared" si="27"/>
        <v>0</v>
      </c>
      <c r="AK35" s="26">
        <f t="shared" si="28"/>
        <v>0</v>
      </c>
      <c r="AL35" s="26">
        <f t="shared" si="29"/>
        <v>0</v>
      </c>
      <c r="AM35" s="26">
        <f t="shared" si="30"/>
        <v>0</v>
      </c>
      <c r="AN35" s="26">
        <f t="shared" si="31"/>
        <v>0</v>
      </c>
      <c r="AO35" s="26">
        <f t="shared" si="32"/>
        <v>0</v>
      </c>
      <c r="AP35" s="26">
        <f t="shared" si="33"/>
        <v>0</v>
      </c>
      <c r="AR35" s="26">
        <f t="shared" si="34"/>
        <v>24</v>
      </c>
      <c r="AS35" s="26">
        <f t="shared" si="35"/>
        <v>0</v>
      </c>
      <c r="AT35" s="26">
        <f t="shared" si="36"/>
        <v>24</v>
      </c>
      <c r="AU35" s="26">
        <f t="shared" si="37"/>
        <v>0</v>
      </c>
      <c r="AV35" s="26">
        <f t="shared" si="38"/>
        <v>0</v>
      </c>
      <c r="AW35" s="26">
        <f t="shared" si="39"/>
        <v>0</v>
      </c>
      <c r="AX35" s="26">
        <f t="shared" si="40"/>
        <v>0</v>
      </c>
      <c r="AY35" s="26">
        <f t="shared" si="41"/>
        <v>0</v>
      </c>
      <c r="AZ35" s="26">
        <f t="shared" si="42"/>
        <v>0</v>
      </c>
      <c r="BA35" s="26">
        <f t="shared" si="43"/>
        <v>0</v>
      </c>
      <c r="BB35" s="119">
        <f t="shared" si="44"/>
        <v>0</v>
      </c>
      <c r="BC35" s="119">
        <f t="shared" si="45"/>
        <v>0</v>
      </c>
      <c r="BD35" s="26">
        <f t="shared" si="46"/>
        <v>0</v>
      </c>
      <c r="BE35" s="119">
        <f t="shared" si="47"/>
        <v>0</v>
      </c>
      <c r="BF35" s="26">
        <f t="shared" si="48"/>
        <v>0</v>
      </c>
      <c r="BG35" s="119">
        <f t="shared" si="49"/>
        <v>0</v>
      </c>
      <c r="BH35" s="26">
        <f t="shared" si="50"/>
        <v>0</v>
      </c>
      <c r="BI35" s="26">
        <f t="shared" si="51"/>
        <v>0</v>
      </c>
      <c r="BJ35" s="26">
        <f t="shared" si="52"/>
        <v>0</v>
      </c>
      <c r="BK35" s="26">
        <f t="shared" si="53"/>
        <v>0</v>
      </c>
      <c r="BL35" s="26">
        <f t="shared" si="54"/>
        <v>0</v>
      </c>
      <c r="BM35" s="119">
        <f t="shared" si="55"/>
        <v>0</v>
      </c>
      <c r="BN35" s="118">
        <f t="shared" si="56"/>
        <v>0</v>
      </c>
      <c r="BO35" s="16"/>
      <c r="BP35" s="26">
        <f t="shared" si="57"/>
        <v>0</v>
      </c>
      <c r="BQ35" s="26">
        <f t="shared" si="58"/>
        <v>0</v>
      </c>
      <c r="BR35" s="26">
        <f t="shared" si="59"/>
        <v>0</v>
      </c>
      <c r="BS35" s="26">
        <f t="shared" si="60"/>
        <v>0</v>
      </c>
      <c r="BT35" s="26">
        <f t="shared" si="61"/>
        <v>0</v>
      </c>
      <c r="BU35" s="26">
        <f t="shared" si="62"/>
        <v>0</v>
      </c>
      <c r="BV35" s="26">
        <f t="shared" si="63"/>
        <v>0</v>
      </c>
      <c r="BW35" s="26">
        <f t="shared" si="64"/>
        <v>0</v>
      </c>
      <c r="BX35" s="26">
        <f t="shared" si="65"/>
        <v>0</v>
      </c>
      <c r="BY35" s="26">
        <f t="shared" si="66"/>
        <v>0</v>
      </c>
      <c r="BZ35" s="26">
        <f t="shared" si="1"/>
        <v>0</v>
      </c>
      <c r="CA35" s="26">
        <f t="shared" si="67"/>
        <v>0</v>
      </c>
      <c r="CB35" s="26">
        <f t="shared" si="68"/>
        <v>0</v>
      </c>
      <c r="CC35" s="26">
        <f t="shared" si="69"/>
        <v>0</v>
      </c>
      <c r="CD35" s="16"/>
      <c r="CE35" s="26">
        <f t="shared" si="70"/>
        <v>24</v>
      </c>
      <c r="CF35" s="26">
        <f t="shared" si="71"/>
        <v>0</v>
      </c>
      <c r="CG35" s="26">
        <f t="shared" si="72"/>
        <v>24</v>
      </c>
      <c r="CH35" s="26">
        <f t="shared" si="73"/>
        <v>0</v>
      </c>
      <c r="CI35" s="26">
        <f t="shared" si="74"/>
        <v>0</v>
      </c>
      <c r="CJ35" s="26">
        <f t="shared" si="75"/>
        <v>0</v>
      </c>
      <c r="CK35" s="26">
        <f t="shared" si="76"/>
        <v>0</v>
      </c>
      <c r="CL35" s="26">
        <f t="shared" si="77"/>
        <v>0</v>
      </c>
      <c r="CM35" s="26">
        <f t="shared" si="78"/>
        <v>0</v>
      </c>
      <c r="CN35" s="26">
        <f t="shared" si="112"/>
        <v>0</v>
      </c>
      <c r="CO35" s="26">
        <f t="shared" si="79"/>
        <v>0</v>
      </c>
      <c r="CP35" s="26">
        <f t="shared" si="80"/>
        <v>0</v>
      </c>
      <c r="CQ35" s="26">
        <f t="shared" si="81"/>
        <v>0</v>
      </c>
      <c r="CR35" s="119">
        <f t="shared" si="82"/>
        <v>0</v>
      </c>
      <c r="CS35" s="118">
        <f t="shared" si="3"/>
        <v>0</v>
      </c>
      <c r="CT35" s="118">
        <f t="shared" si="83"/>
        <v>120</v>
      </c>
      <c r="CU35" s="118">
        <f t="shared" si="84"/>
        <v>120</v>
      </c>
      <c r="CV35" s="118">
        <f t="shared" si="85"/>
        <v>120</v>
      </c>
      <c r="CW35" s="118">
        <f t="shared" si="86"/>
        <v>120</v>
      </c>
      <c r="CX35" s="118">
        <f t="shared" si="87"/>
        <v>0</v>
      </c>
      <c r="CY35" s="118">
        <f t="shared" si="88"/>
        <v>0</v>
      </c>
      <c r="CZ35" s="118">
        <f t="shared" si="89"/>
        <v>0</v>
      </c>
      <c r="DA35" s="118">
        <f t="shared" si="90"/>
        <v>0</v>
      </c>
      <c r="DB35" s="118">
        <f t="shared" si="91"/>
        <v>0</v>
      </c>
      <c r="DC35" s="119">
        <f t="shared" si="92"/>
        <v>0</v>
      </c>
      <c r="DD35" s="26">
        <f t="shared" si="4"/>
        <v>0</v>
      </c>
      <c r="DE35" s="118">
        <f t="shared" si="93"/>
        <v>0</v>
      </c>
      <c r="DF35" s="118">
        <f t="shared" si="94"/>
        <v>0</v>
      </c>
      <c r="DG35" s="118">
        <f t="shared" si="95"/>
        <v>0</v>
      </c>
      <c r="DH35" s="120">
        <f t="shared" si="96"/>
        <v>0</v>
      </c>
      <c r="DI35" s="119">
        <f t="shared" si="5"/>
        <v>0</v>
      </c>
      <c r="DJ35" s="119">
        <f t="shared" si="97"/>
        <v>0</v>
      </c>
      <c r="DK35" s="26">
        <f t="shared" si="98"/>
        <v>0</v>
      </c>
      <c r="DL35" s="119">
        <f t="shared" si="99"/>
        <v>0</v>
      </c>
      <c r="DM35" s="26">
        <f t="shared" si="100"/>
        <v>0</v>
      </c>
      <c r="DN35" s="119">
        <f t="shared" si="101"/>
        <v>0</v>
      </c>
      <c r="DO35" s="26">
        <f t="shared" si="102"/>
        <v>0</v>
      </c>
      <c r="DP35" s="26">
        <f t="shared" si="103"/>
        <v>0</v>
      </c>
      <c r="DQ35" s="26">
        <f t="shared" si="104"/>
        <v>0</v>
      </c>
      <c r="DR35" s="26">
        <f t="shared" si="105"/>
        <v>0</v>
      </c>
      <c r="DS35" s="26">
        <f t="shared" si="106"/>
        <v>0</v>
      </c>
      <c r="DT35" s="26">
        <f t="shared" si="107"/>
        <v>0</v>
      </c>
      <c r="DU35" s="26">
        <f t="shared" si="108"/>
        <v>0</v>
      </c>
      <c r="DV35" s="118">
        <f t="shared" si="109"/>
        <v>0</v>
      </c>
      <c r="DW35" s="26">
        <f t="shared" si="110"/>
        <v>0</v>
      </c>
      <c r="DX35" s="26">
        <f t="shared" si="111"/>
        <v>0</v>
      </c>
    </row>
    <row r="36" spans="1:128" ht="22.5" customHeight="1" x14ac:dyDescent="0.15">
      <c r="A36" s="53">
        <v>27</v>
      </c>
      <c r="B36" s="54" t="str">
        <f t="shared" si="6"/>
        <v>日</v>
      </c>
      <c r="C36" s="5"/>
      <c r="D36" s="12">
        <f t="shared" si="7"/>
        <v>0</v>
      </c>
      <c r="E36" s="5"/>
      <c r="F36" s="12">
        <f t="shared" si="8"/>
        <v>0</v>
      </c>
      <c r="G36" s="5"/>
      <c r="H36" s="12">
        <f t="shared" si="9"/>
        <v>0</v>
      </c>
      <c r="I36" s="10">
        <f t="shared" si="10"/>
        <v>0</v>
      </c>
      <c r="J36" s="14"/>
      <c r="K36" s="172">
        <f t="shared" si="11"/>
        <v>0</v>
      </c>
      <c r="L36" s="5"/>
      <c r="M36" s="12">
        <f t="shared" si="12"/>
        <v>0</v>
      </c>
      <c r="N36" s="19">
        <f t="shared" si="13"/>
        <v>0</v>
      </c>
      <c r="O36" s="5"/>
      <c r="P36" s="12">
        <f t="shared" si="14"/>
        <v>0</v>
      </c>
      <c r="Q36" s="5"/>
      <c r="R36" s="12">
        <f t="shared" si="15"/>
        <v>0</v>
      </c>
      <c r="S36" s="5"/>
      <c r="T36" s="12">
        <f t="shared" si="16"/>
        <v>0</v>
      </c>
      <c r="U36" s="10">
        <f t="shared" si="17"/>
        <v>0</v>
      </c>
      <c r="V36" s="10">
        <f t="shared" si="18"/>
        <v>0</v>
      </c>
      <c r="W36" s="10">
        <f t="shared" si="19"/>
        <v>0</v>
      </c>
      <c r="X36" s="5"/>
      <c r="Y36" s="172">
        <f t="shared" si="20"/>
        <v>0</v>
      </c>
      <c r="Z36" s="20"/>
      <c r="AA36" s="175">
        <f t="shared" si="21"/>
        <v>0</v>
      </c>
      <c r="AB36" s="5"/>
      <c r="AC36" s="12">
        <f t="shared" si="22"/>
        <v>0</v>
      </c>
      <c r="AD36" s="19">
        <f t="shared" si="0"/>
        <v>0</v>
      </c>
      <c r="AE36" s="96"/>
      <c r="AF36" s="118">
        <f t="shared" si="23"/>
        <v>0</v>
      </c>
      <c r="AG36" s="26">
        <f t="shared" si="24"/>
        <v>0</v>
      </c>
      <c r="AH36" s="118">
        <f t="shared" si="25"/>
        <v>0</v>
      </c>
      <c r="AI36" s="26">
        <f t="shared" si="26"/>
        <v>0</v>
      </c>
      <c r="AJ36" s="118">
        <f t="shared" si="27"/>
        <v>0</v>
      </c>
      <c r="AK36" s="26">
        <f t="shared" si="28"/>
        <v>0</v>
      </c>
      <c r="AL36" s="26">
        <f t="shared" si="29"/>
        <v>0</v>
      </c>
      <c r="AM36" s="26">
        <f t="shared" si="30"/>
        <v>0</v>
      </c>
      <c r="AN36" s="26">
        <f t="shared" si="31"/>
        <v>0</v>
      </c>
      <c r="AO36" s="26">
        <f t="shared" si="32"/>
        <v>0</v>
      </c>
      <c r="AP36" s="26">
        <f t="shared" si="33"/>
        <v>0</v>
      </c>
      <c r="AR36" s="26">
        <f t="shared" si="34"/>
        <v>24</v>
      </c>
      <c r="AS36" s="26">
        <f t="shared" si="35"/>
        <v>0</v>
      </c>
      <c r="AT36" s="26">
        <f t="shared" si="36"/>
        <v>24</v>
      </c>
      <c r="AU36" s="26">
        <f t="shared" si="37"/>
        <v>0</v>
      </c>
      <c r="AV36" s="26">
        <f t="shared" si="38"/>
        <v>0</v>
      </c>
      <c r="AW36" s="26">
        <f t="shared" si="39"/>
        <v>0</v>
      </c>
      <c r="AX36" s="26">
        <f t="shared" si="40"/>
        <v>0</v>
      </c>
      <c r="AY36" s="26">
        <f t="shared" si="41"/>
        <v>0</v>
      </c>
      <c r="AZ36" s="26">
        <f t="shared" si="42"/>
        <v>0</v>
      </c>
      <c r="BA36" s="26">
        <f t="shared" si="43"/>
        <v>0</v>
      </c>
      <c r="BB36" s="119">
        <f t="shared" si="44"/>
        <v>0</v>
      </c>
      <c r="BC36" s="119">
        <f t="shared" si="45"/>
        <v>0</v>
      </c>
      <c r="BD36" s="26">
        <f t="shared" si="46"/>
        <v>0</v>
      </c>
      <c r="BE36" s="119">
        <f t="shared" si="47"/>
        <v>0</v>
      </c>
      <c r="BF36" s="26">
        <f t="shared" si="48"/>
        <v>0</v>
      </c>
      <c r="BG36" s="119">
        <f t="shared" si="49"/>
        <v>0</v>
      </c>
      <c r="BH36" s="26">
        <f t="shared" si="50"/>
        <v>0</v>
      </c>
      <c r="BI36" s="26">
        <f t="shared" si="51"/>
        <v>0</v>
      </c>
      <c r="BJ36" s="26">
        <f t="shared" si="52"/>
        <v>0</v>
      </c>
      <c r="BK36" s="26">
        <f t="shared" si="53"/>
        <v>0</v>
      </c>
      <c r="BL36" s="26">
        <f t="shared" si="54"/>
        <v>0</v>
      </c>
      <c r="BM36" s="119">
        <f t="shared" si="55"/>
        <v>0</v>
      </c>
      <c r="BN36" s="118">
        <f t="shared" si="56"/>
        <v>0</v>
      </c>
      <c r="BO36" s="16"/>
      <c r="BP36" s="26">
        <f t="shared" si="57"/>
        <v>0</v>
      </c>
      <c r="BQ36" s="26">
        <f t="shared" si="58"/>
        <v>0</v>
      </c>
      <c r="BR36" s="26">
        <f t="shared" si="59"/>
        <v>0</v>
      </c>
      <c r="BS36" s="26">
        <f t="shared" si="60"/>
        <v>0</v>
      </c>
      <c r="BT36" s="26">
        <f t="shared" si="61"/>
        <v>0</v>
      </c>
      <c r="BU36" s="26">
        <f t="shared" si="62"/>
        <v>0</v>
      </c>
      <c r="BV36" s="26">
        <f t="shared" si="63"/>
        <v>0</v>
      </c>
      <c r="BW36" s="26">
        <f t="shared" si="64"/>
        <v>0</v>
      </c>
      <c r="BX36" s="26">
        <f t="shared" si="65"/>
        <v>0</v>
      </c>
      <c r="BY36" s="26">
        <f t="shared" si="66"/>
        <v>0</v>
      </c>
      <c r="BZ36" s="26">
        <f t="shared" si="1"/>
        <v>0</v>
      </c>
      <c r="CA36" s="26">
        <f t="shared" si="67"/>
        <v>0</v>
      </c>
      <c r="CB36" s="26">
        <f t="shared" si="68"/>
        <v>0</v>
      </c>
      <c r="CC36" s="26">
        <f t="shared" si="69"/>
        <v>0</v>
      </c>
      <c r="CD36" s="16"/>
      <c r="CE36" s="26">
        <f t="shared" si="70"/>
        <v>24</v>
      </c>
      <c r="CF36" s="26">
        <f t="shared" si="71"/>
        <v>0</v>
      </c>
      <c r="CG36" s="26">
        <f t="shared" si="72"/>
        <v>24</v>
      </c>
      <c r="CH36" s="26">
        <f t="shared" si="73"/>
        <v>0</v>
      </c>
      <c r="CI36" s="26">
        <f t="shared" si="74"/>
        <v>0</v>
      </c>
      <c r="CJ36" s="26">
        <f t="shared" si="75"/>
        <v>0</v>
      </c>
      <c r="CK36" s="26">
        <f t="shared" si="76"/>
        <v>0</v>
      </c>
      <c r="CL36" s="26">
        <f t="shared" si="77"/>
        <v>0</v>
      </c>
      <c r="CM36" s="26">
        <f t="shared" si="78"/>
        <v>0</v>
      </c>
      <c r="CN36" s="26">
        <f t="shared" si="112"/>
        <v>0</v>
      </c>
      <c r="CO36" s="26">
        <f t="shared" si="79"/>
        <v>0</v>
      </c>
      <c r="CP36" s="26">
        <f t="shared" si="80"/>
        <v>0</v>
      </c>
      <c r="CQ36" s="26">
        <f t="shared" si="81"/>
        <v>0</v>
      </c>
      <c r="CR36" s="119">
        <f t="shared" si="82"/>
        <v>0</v>
      </c>
      <c r="CS36" s="118">
        <f t="shared" si="3"/>
        <v>0</v>
      </c>
      <c r="CT36" s="118">
        <f t="shared" si="83"/>
        <v>120</v>
      </c>
      <c r="CU36" s="118">
        <f t="shared" si="84"/>
        <v>120</v>
      </c>
      <c r="CV36" s="118">
        <f t="shared" si="85"/>
        <v>120</v>
      </c>
      <c r="CW36" s="118">
        <f t="shared" si="86"/>
        <v>120</v>
      </c>
      <c r="CX36" s="118">
        <f t="shared" si="87"/>
        <v>0</v>
      </c>
      <c r="CY36" s="118">
        <f t="shared" si="88"/>
        <v>0</v>
      </c>
      <c r="CZ36" s="118">
        <f t="shared" si="89"/>
        <v>0</v>
      </c>
      <c r="DA36" s="118">
        <f t="shared" si="90"/>
        <v>0</v>
      </c>
      <c r="DB36" s="118">
        <f t="shared" si="91"/>
        <v>0</v>
      </c>
      <c r="DC36" s="119">
        <f t="shared" si="92"/>
        <v>0</v>
      </c>
      <c r="DD36" s="26">
        <f t="shared" si="4"/>
        <v>0</v>
      </c>
      <c r="DE36" s="118">
        <f t="shared" si="93"/>
        <v>0</v>
      </c>
      <c r="DF36" s="118">
        <f t="shared" si="94"/>
        <v>0</v>
      </c>
      <c r="DG36" s="118">
        <f t="shared" si="95"/>
        <v>0</v>
      </c>
      <c r="DH36" s="120">
        <f t="shared" si="96"/>
        <v>0</v>
      </c>
      <c r="DI36" s="119">
        <f t="shared" si="5"/>
        <v>0</v>
      </c>
      <c r="DJ36" s="119">
        <f t="shared" si="97"/>
        <v>0</v>
      </c>
      <c r="DK36" s="26">
        <f t="shared" si="98"/>
        <v>0</v>
      </c>
      <c r="DL36" s="119">
        <f t="shared" si="99"/>
        <v>0</v>
      </c>
      <c r="DM36" s="26">
        <f t="shared" si="100"/>
        <v>0</v>
      </c>
      <c r="DN36" s="119">
        <f t="shared" si="101"/>
        <v>0</v>
      </c>
      <c r="DO36" s="26">
        <f t="shared" si="102"/>
        <v>0</v>
      </c>
      <c r="DP36" s="26">
        <f t="shared" si="103"/>
        <v>0</v>
      </c>
      <c r="DQ36" s="26">
        <f t="shared" si="104"/>
        <v>0</v>
      </c>
      <c r="DR36" s="26">
        <f t="shared" si="105"/>
        <v>0</v>
      </c>
      <c r="DS36" s="26">
        <f t="shared" si="106"/>
        <v>0</v>
      </c>
      <c r="DT36" s="26">
        <f t="shared" si="107"/>
        <v>0</v>
      </c>
      <c r="DU36" s="26">
        <f t="shared" si="108"/>
        <v>0</v>
      </c>
      <c r="DV36" s="118">
        <f t="shared" si="109"/>
        <v>0</v>
      </c>
      <c r="DW36" s="26">
        <f t="shared" si="110"/>
        <v>0</v>
      </c>
      <c r="DX36" s="26">
        <f t="shared" si="111"/>
        <v>0</v>
      </c>
    </row>
    <row r="37" spans="1:128" ht="22.5" customHeight="1" x14ac:dyDescent="0.15">
      <c r="A37" s="53">
        <v>28</v>
      </c>
      <c r="B37" s="54" t="str">
        <f t="shared" si="6"/>
        <v>月</v>
      </c>
      <c r="C37" s="5"/>
      <c r="D37" s="12">
        <f t="shared" si="7"/>
        <v>0</v>
      </c>
      <c r="E37" s="5"/>
      <c r="F37" s="12">
        <f t="shared" si="8"/>
        <v>0</v>
      </c>
      <c r="G37" s="5"/>
      <c r="H37" s="12">
        <f t="shared" si="9"/>
        <v>0</v>
      </c>
      <c r="I37" s="10">
        <f t="shared" si="10"/>
        <v>0</v>
      </c>
      <c r="J37" s="14"/>
      <c r="K37" s="172">
        <f t="shared" si="11"/>
        <v>0</v>
      </c>
      <c r="L37" s="5"/>
      <c r="M37" s="12">
        <f t="shared" si="12"/>
        <v>0</v>
      </c>
      <c r="N37" s="19">
        <f t="shared" si="13"/>
        <v>0</v>
      </c>
      <c r="O37" s="5"/>
      <c r="P37" s="12">
        <f t="shared" si="14"/>
        <v>0</v>
      </c>
      <c r="Q37" s="5"/>
      <c r="R37" s="12">
        <f t="shared" si="15"/>
        <v>0</v>
      </c>
      <c r="S37" s="5"/>
      <c r="T37" s="12">
        <f t="shared" si="16"/>
        <v>0</v>
      </c>
      <c r="U37" s="10">
        <f t="shared" si="17"/>
        <v>0</v>
      </c>
      <c r="V37" s="10">
        <f t="shared" si="18"/>
        <v>0</v>
      </c>
      <c r="W37" s="10">
        <f t="shared" si="19"/>
        <v>0</v>
      </c>
      <c r="X37" s="5"/>
      <c r="Y37" s="172">
        <f t="shared" si="20"/>
        <v>0</v>
      </c>
      <c r="Z37" s="20"/>
      <c r="AA37" s="175">
        <f t="shared" si="21"/>
        <v>0</v>
      </c>
      <c r="AB37" s="5"/>
      <c r="AC37" s="12">
        <f t="shared" si="22"/>
        <v>0</v>
      </c>
      <c r="AD37" s="19">
        <f t="shared" si="0"/>
        <v>0</v>
      </c>
      <c r="AE37" s="96"/>
      <c r="AF37" s="118">
        <f t="shared" si="23"/>
        <v>0</v>
      </c>
      <c r="AG37" s="26">
        <f t="shared" si="24"/>
        <v>0</v>
      </c>
      <c r="AH37" s="118">
        <f t="shared" si="25"/>
        <v>0</v>
      </c>
      <c r="AI37" s="26">
        <f t="shared" si="26"/>
        <v>0</v>
      </c>
      <c r="AJ37" s="118">
        <f t="shared" si="27"/>
        <v>0</v>
      </c>
      <c r="AK37" s="26">
        <f t="shared" si="28"/>
        <v>0</v>
      </c>
      <c r="AL37" s="26">
        <f t="shared" si="29"/>
        <v>0</v>
      </c>
      <c r="AM37" s="26">
        <f t="shared" si="30"/>
        <v>0</v>
      </c>
      <c r="AN37" s="26">
        <f t="shared" si="31"/>
        <v>0</v>
      </c>
      <c r="AO37" s="26">
        <f t="shared" si="32"/>
        <v>0</v>
      </c>
      <c r="AP37" s="26">
        <f t="shared" si="33"/>
        <v>0</v>
      </c>
      <c r="AR37" s="26">
        <f t="shared" si="34"/>
        <v>24</v>
      </c>
      <c r="AS37" s="26">
        <f t="shared" si="35"/>
        <v>0</v>
      </c>
      <c r="AT37" s="26">
        <f t="shared" si="36"/>
        <v>24</v>
      </c>
      <c r="AU37" s="26">
        <f t="shared" si="37"/>
        <v>0</v>
      </c>
      <c r="AV37" s="26">
        <f t="shared" si="38"/>
        <v>0</v>
      </c>
      <c r="AW37" s="26">
        <f t="shared" si="39"/>
        <v>0</v>
      </c>
      <c r="AX37" s="26">
        <f t="shared" si="40"/>
        <v>0</v>
      </c>
      <c r="AY37" s="26">
        <f t="shared" si="41"/>
        <v>0</v>
      </c>
      <c r="AZ37" s="26">
        <f t="shared" si="42"/>
        <v>0</v>
      </c>
      <c r="BA37" s="26">
        <f t="shared" si="43"/>
        <v>0</v>
      </c>
      <c r="BB37" s="119">
        <f t="shared" si="44"/>
        <v>0</v>
      </c>
      <c r="BC37" s="119">
        <f t="shared" si="45"/>
        <v>0</v>
      </c>
      <c r="BD37" s="26">
        <f t="shared" si="46"/>
        <v>0</v>
      </c>
      <c r="BE37" s="119">
        <f t="shared" si="47"/>
        <v>0</v>
      </c>
      <c r="BF37" s="26">
        <f t="shared" si="48"/>
        <v>0</v>
      </c>
      <c r="BG37" s="119">
        <f t="shared" si="49"/>
        <v>0</v>
      </c>
      <c r="BH37" s="26">
        <f t="shared" si="50"/>
        <v>0</v>
      </c>
      <c r="BI37" s="26">
        <f t="shared" si="51"/>
        <v>0</v>
      </c>
      <c r="BJ37" s="26">
        <f t="shared" si="52"/>
        <v>0</v>
      </c>
      <c r="BK37" s="26">
        <f t="shared" si="53"/>
        <v>0</v>
      </c>
      <c r="BL37" s="26">
        <f t="shared" si="54"/>
        <v>0</v>
      </c>
      <c r="BM37" s="119">
        <f t="shared" si="55"/>
        <v>0</v>
      </c>
      <c r="BN37" s="118">
        <f t="shared" si="56"/>
        <v>0</v>
      </c>
      <c r="BO37" s="16"/>
      <c r="BP37" s="26">
        <f t="shared" si="57"/>
        <v>0</v>
      </c>
      <c r="BQ37" s="26">
        <f t="shared" si="58"/>
        <v>0</v>
      </c>
      <c r="BR37" s="26">
        <f t="shared" si="59"/>
        <v>0</v>
      </c>
      <c r="BS37" s="26">
        <f t="shared" si="60"/>
        <v>0</v>
      </c>
      <c r="BT37" s="26">
        <f t="shared" si="61"/>
        <v>0</v>
      </c>
      <c r="BU37" s="26">
        <f t="shared" si="62"/>
        <v>0</v>
      </c>
      <c r="BV37" s="26">
        <f t="shared" si="63"/>
        <v>0</v>
      </c>
      <c r="BW37" s="26">
        <f t="shared" si="64"/>
        <v>0</v>
      </c>
      <c r="BX37" s="26">
        <f t="shared" si="65"/>
        <v>0</v>
      </c>
      <c r="BY37" s="26">
        <f t="shared" si="66"/>
        <v>0</v>
      </c>
      <c r="BZ37" s="26">
        <f t="shared" si="1"/>
        <v>0</v>
      </c>
      <c r="CA37" s="26">
        <f t="shared" si="67"/>
        <v>0</v>
      </c>
      <c r="CB37" s="26">
        <f t="shared" si="68"/>
        <v>0</v>
      </c>
      <c r="CC37" s="26">
        <f t="shared" si="69"/>
        <v>0</v>
      </c>
      <c r="CD37" s="16"/>
      <c r="CE37" s="26">
        <f t="shared" si="70"/>
        <v>24</v>
      </c>
      <c r="CF37" s="26">
        <f t="shared" si="71"/>
        <v>0</v>
      </c>
      <c r="CG37" s="26">
        <f t="shared" si="72"/>
        <v>24</v>
      </c>
      <c r="CH37" s="26">
        <f t="shared" si="73"/>
        <v>0</v>
      </c>
      <c r="CI37" s="26">
        <f t="shared" si="74"/>
        <v>0</v>
      </c>
      <c r="CJ37" s="26">
        <f t="shared" si="75"/>
        <v>0</v>
      </c>
      <c r="CK37" s="26">
        <f t="shared" si="76"/>
        <v>0</v>
      </c>
      <c r="CL37" s="26">
        <f t="shared" si="77"/>
        <v>0</v>
      </c>
      <c r="CM37" s="26">
        <f t="shared" si="78"/>
        <v>0</v>
      </c>
      <c r="CN37" s="26">
        <f t="shared" si="112"/>
        <v>0</v>
      </c>
      <c r="CO37" s="26">
        <f t="shared" si="79"/>
        <v>0</v>
      </c>
      <c r="CP37" s="26">
        <f t="shared" si="80"/>
        <v>0</v>
      </c>
      <c r="CQ37" s="26">
        <f t="shared" si="81"/>
        <v>0</v>
      </c>
      <c r="CR37" s="119">
        <f t="shared" si="82"/>
        <v>0</v>
      </c>
      <c r="CS37" s="118">
        <f t="shared" si="3"/>
        <v>0</v>
      </c>
      <c r="CT37" s="118">
        <f t="shared" si="83"/>
        <v>120</v>
      </c>
      <c r="CU37" s="118">
        <f t="shared" si="84"/>
        <v>120</v>
      </c>
      <c r="CV37" s="118">
        <f t="shared" si="85"/>
        <v>120</v>
      </c>
      <c r="CW37" s="118">
        <f t="shared" si="86"/>
        <v>120</v>
      </c>
      <c r="CX37" s="118">
        <f t="shared" si="87"/>
        <v>0</v>
      </c>
      <c r="CY37" s="118">
        <f t="shared" si="88"/>
        <v>0</v>
      </c>
      <c r="CZ37" s="118">
        <f t="shared" si="89"/>
        <v>0</v>
      </c>
      <c r="DA37" s="118">
        <f t="shared" si="90"/>
        <v>0</v>
      </c>
      <c r="DB37" s="118">
        <f t="shared" si="91"/>
        <v>0</v>
      </c>
      <c r="DC37" s="119">
        <f t="shared" si="92"/>
        <v>0</v>
      </c>
      <c r="DD37" s="26">
        <f t="shared" si="4"/>
        <v>0</v>
      </c>
      <c r="DE37" s="118">
        <f t="shared" si="93"/>
        <v>0</v>
      </c>
      <c r="DF37" s="118">
        <f t="shared" si="94"/>
        <v>0</v>
      </c>
      <c r="DG37" s="118">
        <f t="shared" si="95"/>
        <v>0</v>
      </c>
      <c r="DH37" s="120">
        <f t="shared" si="96"/>
        <v>0</v>
      </c>
      <c r="DI37" s="119">
        <f t="shared" si="5"/>
        <v>0</v>
      </c>
      <c r="DJ37" s="119">
        <f t="shared" si="97"/>
        <v>0</v>
      </c>
      <c r="DK37" s="26">
        <f t="shared" si="98"/>
        <v>0</v>
      </c>
      <c r="DL37" s="119">
        <f t="shared" si="99"/>
        <v>0</v>
      </c>
      <c r="DM37" s="26">
        <f t="shared" si="100"/>
        <v>0</v>
      </c>
      <c r="DN37" s="119">
        <f t="shared" si="101"/>
        <v>0</v>
      </c>
      <c r="DO37" s="26">
        <f t="shared" si="102"/>
        <v>0</v>
      </c>
      <c r="DP37" s="26">
        <f t="shared" si="103"/>
        <v>0</v>
      </c>
      <c r="DQ37" s="26">
        <f t="shared" si="104"/>
        <v>0</v>
      </c>
      <c r="DR37" s="26">
        <f t="shared" si="105"/>
        <v>0</v>
      </c>
      <c r="DS37" s="26">
        <f t="shared" si="106"/>
        <v>0</v>
      </c>
      <c r="DT37" s="26">
        <f t="shared" si="107"/>
        <v>0</v>
      </c>
      <c r="DU37" s="26">
        <f t="shared" si="108"/>
        <v>0</v>
      </c>
      <c r="DV37" s="118">
        <f t="shared" si="109"/>
        <v>0</v>
      </c>
      <c r="DW37" s="26">
        <f t="shared" si="110"/>
        <v>0</v>
      </c>
      <c r="DX37" s="26">
        <f t="shared" si="111"/>
        <v>0</v>
      </c>
    </row>
    <row r="38" spans="1:128" ht="22.5" customHeight="1" x14ac:dyDescent="0.15">
      <c r="A38" s="53">
        <f>IF(AT3&gt;=29,29,"")</f>
        <v>29</v>
      </c>
      <c r="B38" s="54" t="str">
        <f>IF(AT3&gt;=29,TEXT($O$2+A37,"aaa"),"")</f>
        <v>火</v>
      </c>
      <c r="C38" s="5"/>
      <c r="D38" s="12">
        <f t="shared" si="7"/>
        <v>0</v>
      </c>
      <c r="E38" s="5"/>
      <c r="F38" s="12">
        <f t="shared" si="8"/>
        <v>0</v>
      </c>
      <c r="G38" s="5"/>
      <c r="H38" s="12">
        <f t="shared" si="9"/>
        <v>0</v>
      </c>
      <c r="I38" s="10">
        <f t="shared" si="10"/>
        <v>0</v>
      </c>
      <c r="J38" s="14"/>
      <c r="K38" s="172">
        <f t="shared" si="11"/>
        <v>0</v>
      </c>
      <c r="L38" s="5"/>
      <c r="M38" s="12">
        <f t="shared" si="12"/>
        <v>0</v>
      </c>
      <c r="N38" s="19">
        <f t="shared" si="13"/>
        <v>0</v>
      </c>
      <c r="O38" s="5"/>
      <c r="P38" s="12">
        <f t="shared" si="14"/>
        <v>0</v>
      </c>
      <c r="Q38" s="5"/>
      <c r="R38" s="12">
        <f t="shared" si="15"/>
        <v>0</v>
      </c>
      <c r="S38" s="5"/>
      <c r="T38" s="12">
        <f t="shared" si="16"/>
        <v>0</v>
      </c>
      <c r="U38" s="10">
        <f t="shared" si="17"/>
        <v>0</v>
      </c>
      <c r="V38" s="10">
        <f t="shared" si="18"/>
        <v>0</v>
      </c>
      <c r="W38" s="10">
        <f t="shared" si="19"/>
        <v>0</v>
      </c>
      <c r="X38" s="5"/>
      <c r="Y38" s="172">
        <f t="shared" si="20"/>
        <v>0</v>
      </c>
      <c r="Z38" s="20"/>
      <c r="AA38" s="175">
        <f t="shared" si="21"/>
        <v>0</v>
      </c>
      <c r="AB38" s="5"/>
      <c r="AC38" s="12">
        <f t="shared" si="22"/>
        <v>0</v>
      </c>
      <c r="AD38" s="19">
        <f t="shared" si="0"/>
        <v>0</v>
      </c>
      <c r="AE38" s="96"/>
      <c r="AF38" s="118">
        <f t="shared" si="23"/>
        <v>0</v>
      </c>
      <c r="AG38" s="26">
        <f t="shared" si="24"/>
        <v>0</v>
      </c>
      <c r="AH38" s="118">
        <f t="shared" si="25"/>
        <v>0</v>
      </c>
      <c r="AI38" s="26">
        <f t="shared" si="26"/>
        <v>0</v>
      </c>
      <c r="AJ38" s="118">
        <f t="shared" si="27"/>
        <v>0</v>
      </c>
      <c r="AK38" s="26">
        <f t="shared" si="28"/>
        <v>0</v>
      </c>
      <c r="AL38" s="26">
        <f t="shared" si="29"/>
        <v>0</v>
      </c>
      <c r="AM38" s="26">
        <f t="shared" si="30"/>
        <v>0</v>
      </c>
      <c r="AN38" s="26">
        <f t="shared" si="31"/>
        <v>0</v>
      </c>
      <c r="AO38" s="26">
        <f t="shared" si="32"/>
        <v>0</v>
      </c>
      <c r="AP38" s="26">
        <f t="shared" si="33"/>
        <v>0</v>
      </c>
      <c r="AR38" s="26">
        <f t="shared" si="34"/>
        <v>24</v>
      </c>
      <c r="AS38" s="26">
        <f t="shared" si="35"/>
        <v>0</v>
      </c>
      <c r="AT38" s="26">
        <f t="shared" si="36"/>
        <v>24</v>
      </c>
      <c r="AU38" s="26">
        <f t="shared" si="37"/>
        <v>0</v>
      </c>
      <c r="AV38" s="26">
        <f t="shared" si="38"/>
        <v>0</v>
      </c>
      <c r="AW38" s="26">
        <f t="shared" si="39"/>
        <v>0</v>
      </c>
      <c r="AX38" s="26">
        <f t="shared" si="40"/>
        <v>0</v>
      </c>
      <c r="AY38" s="26">
        <f t="shared" si="41"/>
        <v>0</v>
      </c>
      <c r="AZ38" s="26">
        <f t="shared" si="42"/>
        <v>0</v>
      </c>
      <c r="BA38" s="26">
        <f t="shared" si="43"/>
        <v>0</v>
      </c>
      <c r="BB38" s="119">
        <f t="shared" si="44"/>
        <v>0</v>
      </c>
      <c r="BC38" s="119">
        <f t="shared" si="45"/>
        <v>0</v>
      </c>
      <c r="BD38" s="26">
        <f t="shared" si="46"/>
        <v>0</v>
      </c>
      <c r="BE38" s="119">
        <f t="shared" si="47"/>
        <v>0</v>
      </c>
      <c r="BF38" s="26">
        <f t="shared" si="48"/>
        <v>0</v>
      </c>
      <c r="BG38" s="119">
        <f t="shared" si="49"/>
        <v>0</v>
      </c>
      <c r="BH38" s="26">
        <f t="shared" si="50"/>
        <v>0</v>
      </c>
      <c r="BI38" s="26">
        <f t="shared" si="51"/>
        <v>0</v>
      </c>
      <c r="BJ38" s="26">
        <f t="shared" si="52"/>
        <v>0</v>
      </c>
      <c r="BK38" s="26">
        <f t="shared" si="53"/>
        <v>0</v>
      </c>
      <c r="BL38" s="26">
        <f t="shared" si="54"/>
        <v>0</v>
      </c>
      <c r="BM38" s="119">
        <f t="shared" si="55"/>
        <v>0</v>
      </c>
      <c r="BN38" s="118">
        <f t="shared" si="56"/>
        <v>0</v>
      </c>
      <c r="BO38" s="16"/>
      <c r="BP38" s="26">
        <f t="shared" si="57"/>
        <v>0</v>
      </c>
      <c r="BQ38" s="26">
        <f t="shared" si="58"/>
        <v>0</v>
      </c>
      <c r="BR38" s="26">
        <f t="shared" si="59"/>
        <v>0</v>
      </c>
      <c r="BS38" s="26">
        <f t="shared" si="60"/>
        <v>0</v>
      </c>
      <c r="BT38" s="26">
        <f t="shared" si="61"/>
        <v>0</v>
      </c>
      <c r="BU38" s="26">
        <f t="shared" si="62"/>
        <v>0</v>
      </c>
      <c r="BV38" s="26">
        <f t="shared" si="63"/>
        <v>0</v>
      </c>
      <c r="BW38" s="26">
        <f t="shared" si="64"/>
        <v>0</v>
      </c>
      <c r="BX38" s="26">
        <f t="shared" si="65"/>
        <v>0</v>
      </c>
      <c r="BY38" s="26">
        <f t="shared" si="66"/>
        <v>0</v>
      </c>
      <c r="BZ38" s="26">
        <f t="shared" si="1"/>
        <v>0</v>
      </c>
      <c r="CA38" s="26">
        <f t="shared" si="67"/>
        <v>0</v>
      </c>
      <c r="CB38" s="26">
        <f t="shared" si="68"/>
        <v>0</v>
      </c>
      <c r="CC38" s="26">
        <f t="shared" si="69"/>
        <v>0</v>
      </c>
      <c r="CD38" s="16"/>
      <c r="CE38" s="26">
        <f t="shared" si="70"/>
        <v>24</v>
      </c>
      <c r="CF38" s="26">
        <f t="shared" si="71"/>
        <v>0</v>
      </c>
      <c r="CG38" s="26">
        <f t="shared" si="72"/>
        <v>24</v>
      </c>
      <c r="CH38" s="26">
        <f t="shared" si="73"/>
        <v>0</v>
      </c>
      <c r="CI38" s="26">
        <f t="shared" si="74"/>
        <v>0</v>
      </c>
      <c r="CJ38" s="26">
        <f t="shared" si="75"/>
        <v>0</v>
      </c>
      <c r="CK38" s="26">
        <f t="shared" si="76"/>
        <v>0</v>
      </c>
      <c r="CL38" s="26">
        <f t="shared" si="77"/>
        <v>0</v>
      </c>
      <c r="CM38" s="26">
        <f t="shared" si="78"/>
        <v>0</v>
      </c>
      <c r="CN38" s="26">
        <f t="shared" si="112"/>
        <v>0</v>
      </c>
      <c r="CO38" s="26">
        <f t="shared" si="79"/>
        <v>0</v>
      </c>
      <c r="CP38" s="26">
        <f t="shared" si="80"/>
        <v>0</v>
      </c>
      <c r="CQ38" s="26">
        <f t="shared" si="81"/>
        <v>0</v>
      </c>
      <c r="CR38" s="119">
        <f t="shared" si="82"/>
        <v>0</v>
      </c>
      <c r="CS38" s="118">
        <f t="shared" si="3"/>
        <v>0</v>
      </c>
      <c r="CT38" s="118">
        <f t="shared" si="83"/>
        <v>120</v>
      </c>
      <c r="CU38" s="118">
        <f t="shared" si="84"/>
        <v>120</v>
      </c>
      <c r="CV38" s="118">
        <f t="shared" si="85"/>
        <v>120</v>
      </c>
      <c r="CW38" s="118">
        <f t="shared" si="86"/>
        <v>120</v>
      </c>
      <c r="CX38" s="118">
        <f t="shared" si="87"/>
        <v>0</v>
      </c>
      <c r="CY38" s="118">
        <f t="shared" si="88"/>
        <v>0</v>
      </c>
      <c r="CZ38" s="118">
        <f t="shared" si="89"/>
        <v>0</v>
      </c>
      <c r="DA38" s="118">
        <f t="shared" si="90"/>
        <v>0</v>
      </c>
      <c r="DB38" s="118">
        <f t="shared" si="91"/>
        <v>0</v>
      </c>
      <c r="DC38" s="119">
        <f t="shared" si="92"/>
        <v>0</v>
      </c>
      <c r="DD38" s="26">
        <f t="shared" si="4"/>
        <v>0</v>
      </c>
      <c r="DE38" s="118">
        <f t="shared" si="93"/>
        <v>0</v>
      </c>
      <c r="DF38" s="118">
        <f t="shared" si="94"/>
        <v>0</v>
      </c>
      <c r="DG38" s="118">
        <f t="shared" si="95"/>
        <v>0</v>
      </c>
      <c r="DH38" s="120">
        <f t="shared" si="96"/>
        <v>0</v>
      </c>
      <c r="DI38" s="119">
        <f t="shared" si="5"/>
        <v>0</v>
      </c>
      <c r="DJ38" s="119">
        <f t="shared" si="97"/>
        <v>0</v>
      </c>
      <c r="DK38" s="26">
        <f t="shared" si="98"/>
        <v>0</v>
      </c>
      <c r="DL38" s="119">
        <f t="shared" si="99"/>
        <v>0</v>
      </c>
      <c r="DM38" s="26">
        <f t="shared" si="100"/>
        <v>0</v>
      </c>
      <c r="DN38" s="119">
        <f t="shared" si="101"/>
        <v>0</v>
      </c>
      <c r="DO38" s="26">
        <f t="shared" si="102"/>
        <v>0</v>
      </c>
      <c r="DP38" s="26">
        <f t="shared" si="103"/>
        <v>0</v>
      </c>
      <c r="DQ38" s="26">
        <f t="shared" si="104"/>
        <v>0</v>
      </c>
      <c r="DR38" s="26">
        <f t="shared" si="105"/>
        <v>0</v>
      </c>
      <c r="DS38" s="26">
        <f t="shared" si="106"/>
        <v>0</v>
      </c>
      <c r="DT38" s="26">
        <f t="shared" si="107"/>
        <v>0</v>
      </c>
      <c r="DU38" s="26">
        <f t="shared" si="108"/>
        <v>0</v>
      </c>
      <c r="DV38" s="118">
        <f t="shared" si="109"/>
        <v>0</v>
      </c>
      <c r="DW38" s="26">
        <f t="shared" si="110"/>
        <v>0</v>
      </c>
      <c r="DX38" s="26">
        <f t="shared" si="111"/>
        <v>0</v>
      </c>
    </row>
    <row r="39" spans="1:128" ht="22.5" customHeight="1" x14ac:dyDescent="0.15">
      <c r="A39" s="53">
        <f>IF(AT2&gt;=30,30,"")</f>
        <v>30</v>
      </c>
      <c r="B39" s="54" t="str">
        <f>IF(AT2&gt;=30,TEXT($O$2+A38,"aaa"),"")</f>
        <v>水</v>
      </c>
      <c r="C39" s="5"/>
      <c r="D39" s="12">
        <f t="shared" si="7"/>
        <v>0</v>
      </c>
      <c r="E39" s="5"/>
      <c r="F39" s="12">
        <f t="shared" si="8"/>
        <v>0</v>
      </c>
      <c r="G39" s="5"/>
      <c r="H39" s="12">
        <f t="shared" si="9"/>
        <v>0</v>
      </c>
      <c r="I39" s="10">
        <f t="shared" si="10"/>
        <v>0</v>
      </c>
      <c r="J39" s="14"/>
      <c r="K39" s="172">
        <f t="shared" si="11"/>
        <v>0</v>
      </c>
      <c r="L39" s="5"/>
      <c r="M39" s="12">
        <f t="shared" si="12"/>
        <v>0</v>
      </c>
      <c r="N39" s="19">
        <f t="shared" si="13"/>
        <v>0</v>
      </c>
      <c r="O39" s="5"/>
      <c r="P39" s="12">
        <f t="shared" si="14"/>
        <v>0</v>
      </c>
      <c r="Q39" s="5"/>
      <c r="R39" s="12">
        <f t="shared" si="15"/>
        <v>0</v>
      </c>
      <c r="S39" s="5"/>
      <c r="T39" s="12">
        <f t="shared" si="16"/>
        <v>0</v>
      </c>
      <c r="U39" s="10">
        <f t="shared" si="17"/>
        <v>0</v>
      </c>
      <c r="V39" s="10">
        <f t="shared" si="18"/>
        <v>0</v>
      </c>
      <c r="W39" s="10">
        <f t="shared" si="19"/>
        <v>0</v>
      </c>
      <c r="X39" s="5"/>
      <c r="Y39" s="172">
        <f t="shared" si="20"/>
        <v>0</v>
      </c>
      <c r="Z39" s="20"/>
      <c r="AA39" s="175">
        <f t="shared" si="21"/>
        <v>0</v>
      </c>
      <c r="AB39" s="5"/>
      <c r="AC39" s="12">
        <f t="shared" si="22"/>
        <v>0</v>
      </c>
      <c r="AD39" s="19">
        <f t="shared" si="0"/>
        <v>0</v>
      </c>
      <c r="AE39" s="96"/>
      <c r="AF39" s="118">
        <f t="shared" si="23"/>
        <v>0</v>
      </c>
      <c r="AG39" s="26">
        <f t="shared" si="24"/>
        <v>0</v>
      </c>
      <c r="AH39" s="118">
        <f t="shared" si="25"/>
        <v>0</v>
      </c>
      <c r="AI39" s="26">
        <f t="shared" si="26"/>
        <v>0</v>
      </c>
      <c r="AJ39" s="118">
        <f t="shared" si="27"/>
        <v>0</v>
      </c>
      <c r="AK39" s="26">
        <f t="shared" si="28"/>
        <v>0</v>
      </c>
      <c r="AL39" s="26">
        <f t="shared" si="29"/>
        <v>0</v>
      </c>
      <c r="AM39" s="26">
        <f t="shared" si="30"/>
        <v>0</v>
      </c>
      <c r="AN39" s="26">
        <f t="shared" si="31"/>
        <v>0</v>
      </c>
      <c r="AO39" s="26">
        <f t="shared" si="32"/>
        <v>0</v>
      </c>
      <c r="AP39" s="26">
        <f t="shared" si="33"/>
        <v>0</v>
      </c>
      <c r="AR39" s="26">
        <f t="shared" si="34"/>
        <v>24</v>
      </c>
      <c r="AS39" s="26">
        <f t="shared" si="35"/>
        <v>0</v>
      </c>
      <c r="AT39" s="26">
        <f t="shared" si="36"/>
        <v>24</v>
      </c>
      <c r="AU39" s="26">
        <f t="shared" si="37"/>
        <v>0</v>
      </c>
      <c r="AV39" s="26">
        <f t="shared" si="38"/>
        <v>0</v>
      </c>
      <c r="AW39" s="26">
        <f t="shared" si="39"/>
        <v>0</v>
      </c>
      <c r="AX39" s="26">
        <f t="shared" si="40"/>
        <v>0</v>
      </c>
      <c r="AY39" s="26">
        <f t="shared" si="41"/>
        <v>0</v>
      </c>
      <c r="AZ39" s="26">
        <f t="shared" si="42"/>
        <v>0</v>
      </c>
      <c r="BA39" s="26">
        <f t="shared" si="43"/>
        <v>0</v>
      </c>
      <c r="BB39" s="119">
        <f t="shared" si="44"/>
        <v>0</v>
      </c>
      <c r="BC39" s="119">
        <f t="shared" si="45"/>
        <v>0</v>
      </c>
      <c r="BD39" s="26">
        <f t="shared" si="46"/>
        <v>0</v>
      </c>
      <c r="BE39" s="119">
        <f t="shared" si="47"/>
        <v>0</v>
      </c>
      <c r="BF39" s="26">
        <f t="shared" si="48"/>
        <v>0</v>
      </c>
      <c r="BG39" s="119">
        <f t="shared" si="49"/>
        <v>0</v>
      </c>
      <c r="BH39" s="26">
        <f t="shared" si="50"/>
        <v>0</v>
      </c>
      <c r="BI39" s="26">
        <f t="shared" si="51"/>
        <v>0</v>
      </c>
      <c r="BJ39" s="26">
        <f t="shared" si="52"/>
        <v>0</v>
      </c>
      <c r="BK39" s="26">
        <f t="shared" si="53"/>
        <v>0</v>
      </c>
      <c r="BL39" s="26">
        <f t="shared" si="54"/>
        <v>0</v>
      </c>
      <c r="BM39" s="119">
        <f t="shared" si="55"/>
        <v>0</v>
      </c>
      <c r="BN39" s="118">
        <f t="shared" si="56"/>
        <v>0</v>
      </c>
      <c r="BO39" s="16"/>
      <c r="BP39" s="26">
        <f t="shared" si="57"/>
        <v>0</v>
      </c>
      <c r="BQ39" s="26">
        <f t="shared" si="58"/>
        <v>0</v>
      </c>
      <c r="BR39" s="26">
        <f t="shared" si="59"/>
        <v>0</v>
      </c>
      <c r="BS39" s="26">
        <f t="shared" si="60"/>
        <v>0</v>
      </c>
      <c r="BT39" s="26">
        <f t="shared" si="61"/>
        <v>0</v>
      </c>
      <c r="BU39" s="26">
        <f t="shared" si="62"/>
        <v>0</v>
      </c>
      <c r="BV39" s="26">
        <f t="shared" si="63"/>
        <v>0</v>
      </c>
      <c r="BW39" s="26">
        <f t="shared" si="64"/>
        <v>0</v>
      </c>
      <c r="BX39" s="26">
        <f t="shared" si="65"/>
        <v>0</v>
      </c>
      <c r="BY39" s="26">
        <f t="shared" si="66"/>
        <v>0</v>
      </c>
      <c r="BZ39" s="26">
        <f t="shared" si="1"/>
        <v>0</v>
      </c>
      <c r="CA39" s="26">
        <f t="shared" si="67"/>
        <v>0</v>
      </c>
      <c r="CB39" s="26">
        <f t="shared" si="68"/>
        <v>0</v>
      </c>
      <c r="CC39" s="26">
        <f t="shared" si="69"/>
        <v>0</v>
      </c>
      <c r="CD39" s="16"/>
      <c r="CE39" s="26">
        <f t="shared" si="70"/>
        <v>24</v>
      </c>
      <c r="CF39" s="26">
        <f t="shared" si="71"/>
        <v>0</v>
      </c>
      <c r="CG39" s="26">
        <f t="shared" si="72"/>
        <v>24</v>
      </c>
      <c r="CH39" s="26">
        <f t="shared" si="73"/>
        <v>0</v>
      </c>
      <c r="CI39" s="26">
        <f t="shared" si="74"/>
        <v>0</v>
      </c>
      <c r="CJ39" s="26">
        <f t="shared" si="75"/>
        <v>0</v>
      </c>
      <c r="CK39" s="26">
        <f t="shared" si="76"/>
        <v>0</v>
      </c>
      <c r="CL39" s="26">
        <f t="shared" si="77"/>
        <v>0</v>
      </c>
      <c r="CM39" s="26">
        <f t="shared" si="78"/>
        <v>0</v>
      </c>
      <c r="CN39" s="26">
        <f t="shared" si="112"/>
        <v>0</v>
      </c>
      <c r="CO39" s="26">
        <f t="shared" si="79"/>
        <v>0</v>
      </c>
      <c r="CP39" s="26">
        <f t="shared" si="80"/>
        <v>0</v>
      </c>
      <c r="CQ39" s="26">
        <f t="shared" si="81"/>
        <v>0</v>
      </c>
      <c r="CR39" s="119">
        <f t="shared" si="82"/>
        <v>0</v>
      </c>
      <c r="CS39" s="118">
        <f t="shared" si="3"/>
        <v>0</v>
      </c>
      <c r="CT39" s="118">
        <f t="shared" si="83"/>
        <v>120</v>
      </c>
      <c r="CU39" s="118">
        <f t="shared" si="84"/>
        <v>120</v>
      </c>
      <c r="CV39" s="118">
        <f t="shared" si="85"/>
        <v>120</v>
      </c>
      <c r="CW39" s="118">
        <f t="shared" si="86"/>
        <v>120</v>
      </c>
      <c r="CX39" s="118">
        <f t="shared" si="87"/>
        <v>0</v>
      </c>
      <c r="CY39" s="118">
        <f t="shared" si="88"/>
        <v>0</v>
      </c>
      <c r="CZ39" s="118">
        <f t="shared" si="89"/>
        <v>0</v>
      </c>
      <c r="DA39" s="118">
        <f t="shared" si="90"/>
        <v>0</v>
      </c>
      <c r="DB39" s="118">
        <f t="shared" si="91"/>
        <v>0</v>
      </c>
      <c r="DC39" s="119">
        <f t="shared" si="92"/>
        <v>0</v>
      </c>
      <c r="DD39" s="26">
        <f t="shared" si="4"/>
        <v>0</v>
      </c>
      <c r="DE39" s="118">
        <f t="shared" si="93"/>
        <v>0</v>
      </c>
      <c r="DF39" s="118">
        <f t="shared" si="94"/>
        <v>0</v>
      </c>
      <c r="DG39" s="118">
        <f t="shared" si="95"/>
        <v>0</v>
      </c>
      <c r="DH39" s="120">
        <f t="shared" si="96"/>
        <v>0</v>
      </c>
      <c r="DI39" s="119">
        <f t="shared" si="5"/>
        <v>0</v>
      </c>
      <c r="DJ39" s="119">
        <f t="shared" si="97"/>
        <v>0</v>
      </c>
      <c r="DK39" s="26">
        <f t="shared" si="98"/>
        <v>0</v>
      </c>
      <c r="DL39" s="119">
        <f t="shared" si="99"/>
        <v>0</v>
      </c>
      <c r="DM39" s="26">
        <f t="shared" si="100"/>
        <v>0</v>
      </c>
      <c r="DN39" s="119">
        <f t="shared" si="101"/>
        <v>0</v>
      </c>
      <c r="DO39" s="26">
        <f t="shared" si="102"/>
        <v>0</v>
      </c>
      <c r="DP39" s="26">
        <f t="shared" si="103"/>
        <v>0</v>
      </c>
      <c r="DQ39" s="26">
        <f t="shared" si="104"/>
        <v>0</v>
      </c>
      <c r="DR39" s="26">
        <f t="shared" si="105"/>
        <v>0</v>
      </c>
      <c r="DS39" s="26">
        <f t="shared" si="106"/>
        <v>0</v>
      </c>
      <c r="DT39" s="26">
        <f t="shared" si="107"/>
        <v>0</v>
      </c>
      <c r="DU39" s="26">
        <f t="shared" si="108"/>
        <v>0</v>
      </c>
      <c r="DV39" s="118">
        <f t="shared" si="109"/>
        <v>0</v>
      </c>
      <c r="DW39" s="26">
        <f t="shared" si="110"/>
        <v>0</v>
      </c>
      <c r="DX39" s="26">
        <f t="shared" si="111"/>
        <v>0</v>
      </c>
    </row>
    <row r="40" spans="1:128" ht="22.5" customHeight="1" thickBot="1" x14ac:dyDescent="0.2">
      <c r="A40" s="76">
        <f>IF(AT2&gt;=31,31,"")</f>
        <v>31</v>
      </c>
      <c r="B40" s="77" t="str">
        <f>IF(AT2&gt;=31,TEXT($O$2+A39,"aaa"),"")</f>
        <v>木</v>
      </c>
      <c r="C40" s="78"/>
      <c r="D40" s="79">
        <f t="shared" si="7"/>
        <v>0</v>
      </c>
      <c r="E40" s="78"/>
      <c r="F40" s="79">
        <f t="shared" si="8"/>
        <v>0</v>
      </c>
      <c r="G40" s="78"/>
      <c r="H40" s="79">
        <f t="shared" si="9"/>
        <v>0</v>
      </c>
      <c r="I40" s="80">
        <f t="shared" si="10"/>
        <v>0</v>
      </c>
      <c r="J40" s="81"/>
      <c r="K40" s="173">
        <f t="shared" si="11"/>
        <v>0</v>
      </c>
      <c r="L40" s="78"/>
      <c r="M40" s="79">
        <f t="shared" si="12"/>
        <v>0</v>
      </c>
      <c r="N40" s="82">
        <f t="shared" si="13"/>
        <v>0</v>
      </c>
      <c r="O40" s="78"/>
      <c r="P40" s="79">
        <f t="shared" si="14"/>
        <v>0</v>
      </c>
      <c r="Q40" s="78"/>
      <c r="R40" s="79">
        <f t="shared" si="15"/>
        <v>0</v>
      </c>
      <c r="S40" s="78"/>
      <c r="T40" s="79">
        <f t="shared" si="16"/>
        <v>0</v>
      </c>
      <c r="U40" s="80">
        <f t="shared" si="17"/>
        <v>0</v>
      </c>
      <c r="V40" s="80">
        <f t="shared" si="18"/>
        <v>0</v>
      </c>
      <c r="W40" s="80">
        <f t="shared" si="19"/>
        <v>0</v>
      </c>
      <c r="X40" s="78"/>
      <c r="Y40" s="173">
        <f t="shared" si="20"/>
        <v>0</v>
      </c>
      <c r="Z40" s="83"/>
      <c r="AA40" s="176">
        <f t="shared" si="21"/>
        <v>0</v>
      </c>
      <c r="AB40" s="78"/>
      <c r="AC40" s="79">
        <f t="shared" si="22"/>
        <v>0</v>
      </c>
      <c r="AD40" s="82">
        <f t="shared" si="0"/>
        <v>0</v>
      </c>
      <c r="AE40" s="96"/>
      <c r="AF40" s="118">
        <f t="shared" si="23"/>
        <v>0</v>
      </c>
      <c r="AG40" s="26">
        <f t="shared" si="24"/>
        <v>0</v>
      </c>
      <c r="AH40" s="118">
        <f t="shared" si="25"/>
        <v>0</v>
      </c>
      <c r="AI40" s="26">
        <f t="shared" si="26"/>
        <v>0</v>
      </c>
      <c r="AJ40" s="118">
        <f t="shared" si="27"/>
        <v>0</v>
      </c>
      <c r="AK40" s="26">
        <f t="shared" si="28"/>
        <v>0</v>
      </c>
      <c r="AL40" s="26">
        <f t="shared" si="29"/>
        <v>0</v>
      </c>
      <c r="AM40" s="26">
        <f t="shared" si="30"/>
        <v>0</v>
      </c>
      <c r="AN40" s="26">
        <f t="shared" si="31"/>
        <v>0</v>
      </c>
      <c r="AO40" s="26">
        <f t="shared" si="32"/>
        <v>0</v>
      </c>
      <c r="AP40" s="26">
        <f t="shared" si="33"/>
        <v>0</v>
      </c>
      <c r="AR40" s="26">
        <f t="shared" si="34"/>
        <v>24</v>
      </c>
      <c r="AS40" s="26">
        <f t="shared" si="35"/>
        <v>0</v>
      </c>
      <c r="AT40" s="26">
        <f t="shared" si="36"/>
        <v>24</v>
      </c>
      <c r="AU40" s="26">
        <f t="shared" si="37"/>
        <v>0</v>
      </c>
      <c r="AV40" s="26">
        <f t="shared" si="38"/>
        <v>0</v>
      </c>
      <c r="AW40" s="26">
        <f t="shared" si="39"/>
        <v>0</v>
      </c>
      <c r="AX40" s="26">
        <f t="shared" si="40"/>
        <v>0</v>
      </c>
      <c r="AY40" s="26">
        <f t="shared" si="41"/>
        <v>0</v>
      </c>
      <c r="AZ40" s="26">
        <f t="shared" si="42"/>
        <v>0</v>
      </c>
      <c r="BA40" s="26">
        <f t="shared" si="43"/>
        <v>0</v>
      </c>
      <c r="BB40" s="119">
        <f t="shared" si="44"/>
        <v>0</v>
      </c>
      <c r="BC40" s="119">
        <f t="shared" si="45"/>
        <v>0</v>
      </c>
      <c r="BD40" s="26">
        <f t="shared" si="46"/>
        <v>0</v>
      </c>
      <c r="BE40" s="119">
        <f t="shared" si="47"/>
        <v>0</v>
      </c>
      <c r="BF40" s="26">
        <f t="shared" si="48"/>
        <v>0</v>
      </c>
      <c r="BG40" s="119">
        <f t="shared" si="49"/>
        <v>0</v>
      </c>
      <c r="BH40" s="26">
        <f t="shared" si="50"/>
        <v>0</v>
      </c>
      <c r="BI40" s="26">
        <f t="shared" si="51"/>
        <v>0</v>
      </c>
      <c r="BJ40" s="26">
        <f t="shared" si="52"/>
        <v>0</v>
      </c>
      <c r="BK40" s="26">
        <f t="shared" si="53"/>
        <v>0</v>
      </c>
      <c r="BL40" s="26">
        <f t="shared" si="54"/>
        <v>0</v>
      </c>
      <c r="BM40" s="119">
        <f t="shared" si="55"/>
        <v>0</v>
      </c>
      <c r="BN40" s="118">
        <f t="shared" si="56"/>
        <v>0</v>
      </c>
      <c r="BO40" s="16"/>
      <c r="BP40" s="26">
        <f t="shared" si="57"/>
        <v>0</v>
      </c>
      <c r="BQ40" s="26">
        <f t="shared" si="58"/>
        <v>0</v>
      </c>
      <c r="BR40" s="26">
        <f t="shared" si="59"/>
        <v>0</v>
      </c>
      <c r="BS40" s="26">
        <f t="shared" si="60"/>
        <v>0</v>
      </c>
      <c r="BT40" s="26">
        <f t="shared" si="61"/>
        <v>0</v>
      </c>
      <c r="BU40" s="26">
        <f t="shared" si="62"/>
        <v>0</v>
      </c>
      <c r="BV40" s="26">
        <f t="shared" si="63"/>
        <v>0</v>
      </c>
      <c r="BW40" s="26">
        <f t="shared" si="64"/>
        <v>0</v>
      </c>
      <c r="BX40" s="26">
        <f t="shared" si="65"/>
        <v>0</v>
      </c>
      <c r="BY40" s="26">
        <f t="shared" si="66"/>
        <v>0</v>
      </c>
      <c r="BZ40" s="26">
        <f t="shared" si="1"/>
        <v>0</v>
      </c>
      <c r="CA40" s="26">
        <f t="shared" si="67"/>
        <v>0</v>
      </c>
      <c r="CB40" s="26">
        <f t="shared" si="68"/>
        <v>0</v>
      </c>
      <c r="CC40" s="26">
        <f t="shared" si="69"/>
        <v>0</v>
      </c>
      <c r="CD40" s="16"/>
      <c r="CE40" s="26">
        <f t="shared" si="70"/>
        <v>24</v>
      </c>
      <c r="CF40" s="26">
        <f t="shared" si="71"/>
        <v>0</v>
      </c>
      <c r="CG40" s="26">
        <f t="shared" si="72"/>
        <v>24</v>
      </c>
      <c r="CH40" s="26">
        <f t="shared" si="73"/>
        <v>0</v>
      </c>
      <c r="CI40" s="26">
        <f t="shared" si="74"/>
        <v>0</v>
      </c>
      <c r="CJ40" s="26">
        <f t="shared" si="75"/>
        <v>0</v>
      </c>
      <c r="CK40" s="26">
        <f t="shared" si="76"/>
        <v>0</v>
      </c>
      <c r="CL40" s="26">
        <f t="shared" si="77"/>
        <v>0</v>
      </c>
      <c r="CM40" s="26">
        <f t="shared" si="78"/>
        <v>0</v>
      </c>
      <c r="CN40" s="26">
        <f t="shared" si="112"/>
        <v>0</v>
      </c>
      <c r="CO40" s="26">
        <f t="shared" si="79"/>
        <v>0</v>
      </c>
      <c r="CP40" s="26">
        <f t="shared" si="80"/>
        <v>0</v>
      </c>
      <c r="CQ40" s="26">
        <f t="shared" si="81"/>
        <v>0</v>
      </c>
      <c r="CR40" s="119">
        <f t="shared" si="82"/>
        <v>0</v>
      </c>
      <c r="CS40" s="118">
        <f t="shared" si="3"/>
        <v>0</v>
      </c>
      <c r="CT40" s="118">
        <f t="shared" si="83"/>
        <v>120</v>
      </c>
      <c r="CU40" s="118">
        <f t="shared" si="84"/>
        <v>120</v>
      </c>
      <c r="CV40" s="118">
        <f t="shared" si="85"/>
        <v>120</v>
      </c>
      <c r="CW40" s="118">
        <f t="shared" si="86"/>
        <v>120</v>
      </c>
      <c r="CX40" s="118">
        <f t="shared" si="87"/>
        <v>0</v>
      </c>
      <c r="CY40" s="118">
        <f t="shared" si="88"/>
        <v>0</v>
      </c>
      <c r="CZ40" s="118">
        <f t="shared" si="89"/>
        <v>0</v>
      </c>
      <c r="DA40" s="118">
        <f t="shared" si="90"/>
        <v>0</v>
      </c>
      <c r="DB40" s="118">
        <f t="shared" si="91"/>
        <v>0</v>
      </c>
      <c r="DC40" s="119">
        <f t="shared" si="92"/>
        <v>0</v>
      </c>
      <c r="DD40" s="26">
        <f t="shared" si="4"/>
        <v>0</v>
      </c>
      <c r="DE40" s="118">
        <f t="shared" si="93"/>
        <v>0</v>
      </c>
      <c r="DF40" s="118">
        <f t="shared" si="94"/>
        <v>0</v>
      </c>
      <c r="DG40" s="118">
        <f t="shared" si="95"/>
        <v>0</v>
      </c>
      <c r="DH40" s="120">
        <f t="shared" si="96"/>
        <v>0</v>
      </c>
      <c r="DI40" s="119">
        <f t="shared" si="5"/>
        <v>0</v>
      </c>
      <c r="DJ40" s="119">
        <f t="shared" si="97"/>
        <v>0</v>
      </c>
      <c r="DK40" s="26">
        <f t="shared" si="98"/>
        <v>0</v>
      </c>
      <c r="DL40" s="119">
        <f t="shared" si="99"/>
        <v>0</v>
      </c>
      <c r="DM40" s="26">
        <f t="shared" si="100"/>
        <v>0</v>
      </c>
      <c r="DN40" s="119">
        <f t="shared" si="101"/>
        <v>0</v>
      </c>
      <c r="DO40" s="26">
        <f t="shared" si="102"/>
        <v>0</v>
      </c>
      <c r="DP40" s="26">
        <f t="shared" si="103"/>
        <v>0</v>
      </c>
      <c r="DQ40" s="26">
        <f t="shared" si="104"/>
        <v>0</v>
      </c>
      <c r="DR40" s="26">
        <f t="shared" si="105"/>
        <v>0</v>
      </c>
      <c r="DS40" s="26">
        <f t="shared" si="106"/>
        <v>0</v>
      </c>
      <c r="DT40" s="26">
        <f t="shared" si="107"/>
        <v>0</v>
      </c>
      <c r="DU40" s="26">
        <f t="shared" si="108"/>
        <v>0</v>
      </c>
      <c r="DV40" s="118">
        <f t="shared" si="109"/>
        <v>0</v>
      </c>
      <c r="DW40" s="26">
        <f t="shared" si="110"/>
        <v>0</v>
      </c>
      <c r="DX40" s="26">
        <f t="shared" si="111"/>
        <v>0</v>
      </c>
    </row>
    <row r="41" spans="1:128" ht="22.5" customHeight="1" thickBot="1" x14ac:dyDescent="0.2">
      <c r="A41" s="84"/>
      <c r="B41" s="85"/>
      <c r="C41" s="86"/>
      <c r="D41" s="87"/>
      <c r="E41" s="86"/>
      <c r="F41" s="87"/>
      <c r="G41" s="183">
        <f>AX44</f>
        <v>0</v>
      </c>
      <c r="H41" s="184"/>
      <c r="I41" s="88">
        <f>BB41</f>
        <v>0</v>
      </c>
      <c r="J41" s="181">
        <f>BD41</f>
        <v>0</v>
      </c>
      <c r="K41" s="182"/>
      <c r="L41" s="183">
        <f>BE41</f>
        <v>0</v>
      </c>
      <c r="M41" s="184"/>
      <c r="N41" s="89">
        <f>BM41</f>
        <v>0</v>
      </c>
      <c r="O41" s="90"/>
      <c r="P41" s="87"/>
      <c r="Q41" s="86"/>
      <c r="R41" s="87"/>
      <c r="S41" s="183">
        <f>CK44</f>
        <v>0</v>
      </c>
      <c r="T41" s="184"/>
      <c r="U41" s="88">
        <f>CR41</f>
        <v>0</v>
      </c>
      <c r="V41" s="88">
        <f>DH41</f>
        <v>0</v>
      </c>
      <c r="W41" s="88">
        <f>DC41</f>
        <v>0</v>
      </c>
      <c r="X41" s="183">
        <f>CN44</f>
        <v>0</v>
      </c>
      <c r="Y41" s="184"/>
      <c r="Z41" s="194">
        <f>DK41</f>
        <v>0</v>
      </c>
      <c r="AA41" s="195"/>
      <c r="AB41" s="183">
        <f>DL41</f>
        <v>0</v>
      </c>
      <c r="AC41" s="184"/>
      <c r="AD41" s="89">
        <f>DU41</f>
        <v>0</v>
      </c>
      <c r="AS41" s="119"/>
      <c r="AU41" s="119"/>
      <c r="AW41" s="119"/>
      <c r="AX41" s="121">
        <f>SUM(AX10:AX40)</f>
        <v>0</v>
      </c>
      <c r="AY41" s="121">
        <f>SUM(AY10:AY40)</f>
        <v>0</v>
      </c>
      <c r="AZ41" s="121">
        <f t="shared" si="42"/>
        <v>0</v>
      </c>
      <c r="BA41" s="121">
        <f>MOD(AY41,60)</f>
        <v>0</v>
      </c>
      <c r="BB41" s="122">
        <f>AZ41*100+BA41</f>
        <v>0</v>
      </c>
      <c r="BC41" s="119"/>
      <c r="BD41" s="123">
        <f>SUM(BD10:BD40)</f>
        <v>0</v>
      </c>
      <c r="BE41" s="124">
        <f>BF41*100</f>
        <v>0</v>
      </c>
      <c r="BF41" s="123">
        <f>SUM(BF10:BF40)</f>
        <v>0</v>
      </c>
      <c r="BG41" s="119"/>
      <c r="BH41" s="119"/>
      <c r="BI41" s="119"/>
      <c r="BJ41" s="125">
        <f>SUM(BJ10:BJ40)</f>
        <v>0</v>
      </c>
      <c r="BK41" s="125">
        <f t="shared" si="53"/>
        <v>0</v>
      </c>
      <c r="BL41" s="125">
        <f>MOD(BJ41,60)</f>
        <v>0</v>
      </c>
      <c r="BM41" s="126">
        <f t="shared" si="55"/>
        <v>0</v>
      </c>
      <c r="BN41" s="118">
        <f>SUM(BN10:BN40)</f>
        <v>0</v>
      </c>
      <c r="BO41" s="118"/>
      <c r="CF41" s="119"/>
      <c r="CH41" s="119"/>
      <c r="CJ41" s="119"/>
      <c r="CK41" s="121">
        <f>SUM(CK10:CK40)</f>
        <v>0</v>
      </c>
      <c r="CM41" s="119"/>
      <c r="CN41" s="134">
        <f>SUM(CN10:CN40)</f>
        <v>0</v>
      </c>
      <c r="CO41" s="127">
        <f>SUM(CO10:CO40)</f>
        <v>0</v>
      </c>
      <c r="CP41" s="127">
        <f t="shared" si="80"/>
        <v>0</v>
      </c>
      <c r="CQ41" s="127">
        <f>MOD(CO41,60)</f>
        <v>0</v>
      </c>
      <c r="CR41" s="128">
        <f>CP41*100+CQ41</f>
        <v>0</v>
      </c>
      <c r="CS41" s="118">
        <f>SUM(CS10:CS40)</f>
        <v>0</v>
      </c>
      <c r="CT41" s="118"/>
      <c r="CU41" s="118"/>
      <c r="CV41" s="118"/>
      <c r="CW41" s="118"/>
      <c r="CX41" s="129"/>
      <c r="CY41" s="130">
        <f>SUM(CY10:CY40)</f>
        <v>0</v>
      </c>
      <c r="CZ41" s="131">
        <f>SUM(CZ10:CZ40)</f>
        <v>0</v>
      </c>
      <c r="DA41" s="132">
        <f t="shared" si="90"/>
        <v>0</v>
      </c>
      <c r="DB41" s="132">
        <f>MOD(CZ41,60)</f>
        <v>0</v>
      </c>
      <c r="DC41" s="133">
        <f>DA41*100+DB41</f>
        <v>0</v>
      </c>
      <c r="DE41" s="134">
        <f>ROUNDDOWN(DG41/60,0)</f>
        <v>0</v>
      </c>
      <c r="DF41" s="134">
        <f>MOD(DG41,60)</f>
        <v>0</v>
      </c>
      <c r="DG41" s="135">
        <f>SUM(DG10:DG40)</f>
        <v>0</v>
      </c>
      <c r="DH41" s="136">
        <f>DE41*100+DF41</f>
        <v>0</v>
      </c>
      <c r="DI41" s="119"/>
      <c r="DJ41" s="119"/>
      <c r="DK41" s="123">
        <f>SUM(DK10:DK40)</f>
        <v>0</v>
      </c>
      <c r="DL41" s="124">
        <f>DM41*100</f>
        <v>0</v>
      </c>
      <c r="DM41" s="123">
        <f>SUM(DM10:DM40)</f>
        <v>0</v>
      </c>
      <c r="DN41" s="119"/>
      <c r="DO41" s="119"/>
      <c r="DP41" s="137"/>
      <c r="DQ41" s="138">
        <f>SUM(DQ10:DQ40)</f>
        <v>0</v>
      </c>
      <c r="DR41" s="139">
        <f>SUM(DR10:DR40)</f>
        <v>0</v>
      </c>
      <c r="DS41" s="125">
        <f t="shared" si="106"/>
        <v>0</v>
      </c>
      <c r="DT41" s="125">
        <f>MOD(DR41,60)</f>
        <v>0</v>
      </c>
      <c r="DU41" s="126">
        <f>DS41*100+DT41</f>
        <v>0</v>
      </c>
      <c r="DV41" s="118">
        <f>SUM(DV10:DV40)</f>
        <v>0</v>
      </c>
      <c r="DW41" s="140">
        <f>SUM(DW10:DW40)</f>
        <v>0</v>
      </c>
      <c r="DX41" s="141">
        <f>SUM(DX10:DX39)</f>
        <v>0</v>
      </c>
    </row>
    <row r="42" spans="1:128" ht="6.75" customHeight="1" thickBot="1" x14ac:dyDescent="0.2">
      <c r="A42" s="16"/>
      <c r="B42" s="16"/>
      <c r="C42" s="16"/>
      <c r="D42" s="16"/>
      <c r="E42" s="16"/>
      <c r="F42" s="16"/>
      <c r="G42" s="16"/>
      <c r="H42" s="16"/>
      <c r="I42" s="16"/>
      <c r="J42" s="16"/>
      <c r="K42" s="16"/>
      <c r="L42" s="16"/>
      <c r="M42" s="16"/>
      <c r="N42" s="55"/>
      <c r="O42" s="55"/>
      <c r="P42" s="16"/>
      <c r="Q42" s="16"/>
      <c r="R42" s="16"/>
      <c r="S42" s="16"/>
      <c r="T42" s="16"/>
      <c r="U42" s="2"/>
      <c r="V42" s="2"/>
      <c r="W42" s="2"/>
      <c r="X42" s="2"/>
      <c r="Y42" s="16"/>
      <c r="Z42" s="245"/>
      <c r="AA42" s="245"/>
      <c r="AB42" s="245"/>
      <c r="AC42" s="245"/>
      <c r="AD42" s="2"/>
      <c r="BB42" s="56" t="s">
        <v>5</v>
      </c>
      <c r="BD42" s="142" t="s">
        <v>76</v>
      </c>
      <c r="BE42" s="142" t="s">
        <v>7</v>
      </c>
      <c r="BM42" s="57" t="s">
        <v>50</v>
      </c>
      <c r="CM42" s="119"/>
      <c r="CN42" s="119"/>
      <c r="CR42" s="58" t="s">
        <v>5</v>
      </c>
      <c r="CX42" s="143" t="s">
        <v>16</v>
      </c>
      <c r="CY42" s="144">
        <f>ROUNDDOWN(CY41/60,0)</f>
        <v>0</v>
      </c>
      <c r="CZ42" s="145"/>
      <c r="DA42" s="145"/>
      <c r="DB42" s="145"/>
      <c r="DC42" s="59" t="s">
        <v>6</v>
      </c>
      <c r="DH42" s="146" t="s">
        <v>68</v>
      </c>
      <c r="DK42" s="142" t="s">
        <v>76</v>
      </c>
      <c r="DL42" s="142" t="s">
        <v>7</v>
      </c>
      <c r="DP42" s="147" t="s">
        <v>16</v>
      </c>
      <c r="DQ42" s="148">
        <f>ROUNDDOWN(DQ41/60,0)</f>
        <v>0</v>
      </c>
      <c r="DU42" s="57" t="s">
        <v>50</v>
      </c>
      <c r="DW42" s="149" t="s">
        <v>12</v>
      </c>
      <c r="DX42" s="150" t="s">
        <v>13</v>
      </c>
    </row>
    <row r="43" spans="1:128" ht="12" customHeight="1" thickBot="1" x14ac:dyDescent="0.2">
      <c r="A43" s="60"/>
      <c r="B43" s="1"/>
      <c r="G43" s="224"/>
      <c r="H43" s="224"/>
      <c r="I43" s="224"/>
      <c r="J43" s="224"/>
      <c r="K43" s="224"/>
      <c r="L43" s="224"/>
      <c r="M43" s="224"/>
      <c r="N43" s="224"/>
      <c r="O43" s="232"/>
      <c r="P43" s="232"/>
      <c r="Q43" s="233"/>
      <c r="R43" s="233"/>
      <c r="S43" s="21"/>
      <c r="Z43" s="21"/>
      <c r="AA43" s="21"/>
      <c r="AB43" s="21"/>
      <c r="AC43" s="21"/>
      <c r="AD43" s="21"/>
      <c r="CE43" s="96" t="s">
        <v>30</v>
      </c>
      <c r="CX43" s="143" t="s">
        <v>17</v>
      </c>
      <c r="CY43" s="151">
        <f>MOD(CY41,60)</f>
        <v>0</v>
      </c>
      <c r="DP43" s="147" t="s">
        <v>17</v>
      </c>
      <c r="DQ43" s="152">
        <f>MOD(DQ41,60)</f>
        <v>0</v>
      </c>
    </row>
    <row r="44" spans="1:128" ht="15.75" customHeight="1" thickBot="1" x14ac:dyDescent="0.2">
      <c r="A44" s="60"/>
      <c r="B44" s="1"/>
      <c r="C44" s="222" t="s">
        <v>8</v>
      </c>
      <c r="D44" s="223"/>
      <c r="E44" s="222" t="s">
        <v>23</v>
      </c>
      <c r="F44" s="223"/>
      <c r="G44" s="214" t="s">
        <v>79</v>
      </c>
      <c r="H44" s="215"/>
      <c r="I44" s="214" t="s">
        <v>80</v>
      </c>
      <c r="J44" s="215"/>
      <c r="K44" s="214" t="s">
        <v>81</v>
      </c>
      <c r="L44" s="215"/>
      <c r="M44" s="214" t="s">
        <v>82</v>
      </c>
      <c r="N44" s="215"/>
      <c r="O44" s="222" t="s">
        <v>84</v>
      </c>
      <c r="P44" s="223"/>
      <c r="Q44" s="214" t="s">
        <v>85</v>
      </c>
      <c r="R44" s="215"/>
      <c r="S44" s="21"/>
      <c r="T44" s="1"/>
      <c r="X44" s="61"/>
      <c r="Y44" s="61"/>
      <c r="Z44" s="61"/>
      <c r="AA44" s="1"/>
      <c r="AB44" s="168"/>
      <c r="AC44" s="168"/>
      <c r="AD44" s="168"/>
      <c r="AF44" s="236" t="s">
        <v>87</v>
      </c>
      <c r="AG44" s="237"/>
      <c r="AH44" s="153">
        <f>ROUNDDOWN(X5/100,0)</f>
        <v>177</v>
      </c>
      <c r="AK44" s="154" t="s">
        <v>98</v>
      </c>
      <c r="AL44" s="155">
        <f>IF(AH48&gt;0,DG41-AH48,DG41)</f>
        <v>0</v>
      </c>
      <c r="AN44" s="64" t="s">
        <v>102</v>
      </c>
      <c r="AO44" s="64">
        <v>25</v>
      </c>
      <c r="AV44" s="121">
        <f>ROUNDDOWN(AX41/60,0)</f>
        <v>0</v>
      </c>
      <c r="AW44" s="121">
        <f>MOD(AX41,60)</f>
        <v>0</v>
      </c>
      <c r="AX44" s="122">
        <f>AV44*100+AW44</f>
        <v>0</v>
      </c>
      <c r="BA44" s="119"/>
      <c r="BB44" s="119"/>
      <c r="BK44" s="119"/>
      <c r="BL44" s="119"/>
      <c r="BM44" s="119"/>
      <c r="BN44" s="119"/>
      <c r="BO44" s="119"/>
      <c r="CE44" s="156">
        <f>$X$5+4500</f>
        <v>22200</v>
      </c>
      <c r="CI44" s="121">
        <f>ROUNDDOWN(CK41/60,0)</f>
        <v>0</v>
      </c>
      <c r="CJ44" s="121">
        <f>MOD(CK41,60)</f>
        <v>0</v>
      </c>
      <c r="CK44" s="122">
        <f>CI44*100+CJ44</f>
        <v>0</v>
      </c>
      <c r="CL44" s="134">
        <f>ROUNDDOWN(CN41/60,0)</f>
        <v>0</v>
      </c>
      <c r="CM44" s="134">
        <f>MOD(CN41,60)</f>
        <v>0</v>
      </c>
      <c r="CN44" s="136">
        <f>CL44*100+CM44</f>
        <v>0</v>
      </c>
      <c r="CQ44" s="119"/>
      <c r="CR44" s="119"/>
      <c r="CS44" s="119"/>
      <c r="CT44" s="119"/>
      <c r="CU44" s="119"/>
      <c r="CV44" s="119"/>
      <c r="CW44" s="119"/>
      <c r="CX44" s="157" t="s">
        <v>65</v>
      </c>
      <c r="CY44" s="158">
        <f>CY42*100+CY43</f>
        <v>0</v>
      </c>
      <c r="CZ44" s="119"/>
      <c r="DA44" s="119"/>
      <c r="DB44" s="119"/>
      <c r="DC44" s="119"/>
      <c r="DE44" s="119"/>
      <c r="DP44" s="159" t="s">
        <v>65</v>
      </c>
      <c r="DQ44" s="160">
        <f>DQ42*100+DQ43</f>
        <v>0</v>
      </c>
      <c r="DS44" s="119"/>
      <c r="DT44" s="119"/>
      <c r="DU44" s="119"/>
      <c r="DV44" s="119"/>
    </row>
    <row r="45" spans="1:128" s="64" customFormat="1" ht="15.75" customHeight="1" x14ac:dyDescent="0.15">
      <c r="A45" s="62"/>
      <c r="B45" s="63"/>
      <c r="C45" s="220" t="s">
        <v>9</v>
      </c>
      <c r="D45" s="221"/>
      <c r="E45" s="220" t="s">
        <v>24</v>
      </c>
      <c r="F45" s="221"/>
      <c r="G45" s="212" t="s">
        <v>11</v>
      </c>
      <c r="H45" s="213"/>
      <c r="I45" s="212" t="s">
        <v>11</v>
      </c>
      <c r="J45" s="213"/>
      <c r="K45" s="212"/>
      <c r="L45" s="213"/>
      <c r="M45" s="212" t="s">
        <v>83</v>
      </c>
      <c r="N45" s="213"/>
      <c r="O45" s="220" t="s">
        <v>105</v>
      </c>
      <c r="P45" s="221"/>
      <c r="Q45" s="212" t="s">
        <v>11</v>
      </c>
      <c r="R45" s="213"/>
      <c r="S45" s="21"/>
      <c r="T45" s="1"/>
      <c r="U45" s="26"/>
      <c r="V45" s="26"/>
      <c r="W45" s="26"/>
      <c r="X45" s="61"/>
      <c r="Y45" s="61"/>
      <c r="Z45" s="61"/>
      <c r="AA45" s="1"/>
      <c r="AB45" s="168"/>
      <c r="AC45" s="168"/>
      <c r="AD45" s="168"/>
      <c r="AF45" s="228" t="s">
        <v>86</v>
      </c>
      <c r="AG45" s="229"/>
      <c r="AH45" s="161">
        <f>MOD(X5,100)</f>
        <v>0</v>
      </c>
      <c r="AK45" s="162" t="s">
        <v>99</v>
      </c>
      <c r="AL45" s="163">
        <f>IF(AL44&lt;0,0,AL44)</f>
        <v>0</v>
      </c>
      <c r="AN45" s="64" t="s">
        <v>103</v>
      </c>
      <c r="AO45" s="64">
        <v>24</v>
      </c>
      <c r="AX45" s="56" t="s">
        <v>4</v>
      </c>
      <c r="CK45" s="56" t="s">
        <v>4</v>
      </c>
      <c r="CN45" s="167" t="s">
        <v>14</v>
      </c>
    </row>
    <row r="46" spans="1:128" ht="20.25" customHeight="1" x14ac:dyDescent="0.15">
      <c r="A46" s="60"/>
      <c r="B46" s="60"/>
      <c r="C46" s="196">
        <f>CS41</f>
        <v>0</v>
      </c>
      <c r="D46" s="197"/>
      <c r="E46" s="200"/>
      <c r="F46" s="201"/>
      <c r="G46" s="204">
        <f>CR41</f>
        <v>0</v>
      </c>
      <c r="H46" s="204"/>
      <c r="I46" s="206">
        <f>DQ44</f>
        <v>0</v>
      </c>
      <c r="J46" s="207"/>
      <c r="K46" s="206">
        <f>DU41</f>
        <v>0</v>
      </c>
      <c r="L46" s="207"/>
      <c r="M46" s="206">
        <f>AH51</f>
        <v>-17700</v>
      </c>
      <c r="N46" s="234"/>
      <c r="O46" s="206">
        <f>AL48</f>
        <v>0</v>
      </c>
      <c r="P46" s="234"/>
      <c r="Q46" s="206">
        <f>DC41</f>
        <v>0</v>
      </c>
      <c r="R46" s="207"/>
      <c r="S46" s="22"/>
      <c r="T46" s="4"/>
      <c r="U46" s="64"/>
      <c r="V46" s="64"/>
      <c r="W46" s="64"/>
      <c r="X46" s="65"/>
      <c r="Y46" s="65"/>
      <c r="Z46" s="65"/>
      <c r="AA46" s="246"/>
      <c r="AB46" s="170"/>
      <c r="AC46" s="170"/>
      <c r="AD46" s="169"/>
      <c r="AF46" s="228" t="s">
        <v>88</v>
      </c>
      <c r="AG46" s="229"/>
      <c r="AH46" s="161">
        <f>AH44*60+AH45</f>
        <v>10620</v>
      </c>
      <c r="AI46" s="26" t="s">
        <v>95</v>
      </c>
      <c r="AK46" s="162" t="s">
        <v>16</v>
      </c>
      <c r="AL46" s="163">
        <f>ROUNDDOWN(AL45/60,0)</f>
        <v>0</v>
      </c>
      <c r="AN46" s="64" t="s">
        <v>100</v>
      </c>
      <c r="AO46" s="64">
        <f>IF(AO44&gt;0,AO45-AO44,AO45)</f>
        <v>-1</v>
      </c>
    </row>
    <row r="47" spans="1:128" ht="20.25" customHeight="1" x14ac:dyDescent="0.15">
      <c r="A47" s="1"/>
      <c r="B47" s="15"/>
      <c r="C47" s="198"/>
      <c r="D47" s="199"/>
      <c r="E47" s="202"/>
      <c r="F47" s="203"/>
      <c r="G47" s="205"/>
      <c r="H47" s="205"/>
      <c r="I47" s="208"/>
      <c r="J47" s="209"/>
      <c r="K47" s="208"/>
      <c r="L47" s="209"/>
      <c r="M47" s="208"/>
      <c r="N47" s="235"/>
      <c r="O47" s="208"/>
      <c r="P47" s="235"/>
      <c r="Q47" s="208"/>
      <c r="R47" s="209"/>
      <c r="S47" s="23"/>
      <c r="T47" s="16"/>
      <c r="U47" s="16"/>
      <c r="V47" s="16"/>
      <c r="W47" s="16"/>
      <c r="X47" s="65"/>
      <c r="Y47" s="65"/>
      <c r="Z47" s="65"/>
      <c r="AA47" s="246"/>
      <c r="AB47" s="170"/>
      <c r="AC47" s="170"/>
      <c r="AD47" s="169"/>
      <c r="AF47" s="228" t="s">
        <v>89</v>
      </c>
      <c r="AG47" s="229"/>
      <c r="AH47" s="161">
        <f>DR41</f>
        <v>0</v>
      </c>
      <c r="AI47" s="26" t="s">
        <v>94</v>
      </c>
      <c r="AK47" s="162" t="s">
        <v>17</v>
      </c>
      <c r="AL47" s="163">
        <f>MOD(AL45,60)</f>
        <v>0</v>
      </c>
      <c r="AN47" s="64" t="s">
        <v>101</v>
      </c>
      <c r="AO47" s="64">
        <f>IF(AO46&lt;0,0,AO46)</f>
        <v>0</v>
      </c>
    </row>
    <row r="48" spans="1:128" ht="14.1" customHeight="1" thickBot="1" x14ac:dyDescent="0.2">
      <c r="A48" s="1"/>
      <c r="B48" s="15"/>
      <c r="C48" s="3"/>
      <c r="D48" s="3"/>
      <c r="E48" s="3"/>
      <c r="F48" s="3"/>
      <c r="G48" s="66"/>
      <c r="H48" s="3"/>
      <c r="I48" s="21"/>
      <c r="J48" s="66"/>
      <c r="K48" s="66"/>
      <c r="L48" s="66"/>
      <c r="M48" s="66"/>
      <c r="N48" s="21"/>
      <c r="O48" s="61"/>
      <c r="P48" s="3"/>
      <c r="Q48" s="2"/>
      <c r="R48" s="3"/>
      <c r="S48" s="2"/>
      <c r="T48" s="3"/>
      <c r="U48" s="16"/>
      <c r="V48" s="16"/>
      <c r="Y48" s="3"/>
      <c r="Z48" s="66"/>
      <c r="AA48" s="66"/>
      <c r="AB48" s="66"/>
      <c r="AC48" s="66"/>
      <c r="AD48" s="16"/>
      <c r="AF48" s="228" t="s">
        <v>90</v>
      </c>
      <c r="AG48" s="229"/>
      <c r="AH48" s="161">
        <f>AH47-AH46</f>
        <v>-10620</v>
      </c>
      <c r="AK48" s="164" t="s">
        <v>97</v>
      </c>
      <c r="AL48" s="165">
        <f>AL46*100+AL47</f>
        <v>0</v>
      </c>
    </row>
    <row r="49" spans="1:34" ht="14.1" customHeight="1" x14ac:dyDescent="0.15">
      <c r="A49" s="67"/>
      <c r="B49" s="68"/>
      <c r="C49" s="24"/>
      <c r="D49" s="24"/>
      <c r="E49" s="24"/>
      <c r="F49" s="24"/>
      <c r="G49" s="69" t="s">
        <v>33</v>
      </c>
      <c r="H49" s="24"/>
      <c r="I49" s="21"/>
      <c r="J49" s="24"/>
      <c r="K49" s="24"/>
      <c r="L49" s="24"/>
      <c r="M49" s="24"/>
      <c r="N49" s="21"/>
      <c r="O49" s="70"/>
      <c r="P49" s="24"/>
      <c r="Q49" s="16"/>
      <c r="R49" s="24"/>
      <c r="S49" s="16"/>
      <c r="T49" s="24"/>
      <c r="U49" s="16"/>
      <c r="V49" s="16"/>
      <c r="X49" s="229" t="s">
        <v>106</v>
      </c>
      <c r="Y49" s="229"/>
      <c r="Z49" s="229"/>
      <c r="AA49" s="229"/>
      <c r="AB49" s="238" t="s">
        <v>28</v>
      </c>
      <c r="AC49" s="238"/>
      <c r="AD49" s="238"/>
      <c r="AF49" s="228" t="s">
        <v>91</v>
      </c>
      <c r="AG49" s="229"/>
      <c r="AH49" s="161">
        <f>ROUNDDOWN(ABS(AH48)/60,0)</f>
        <v>177</v>
      </c>
    </row>
    <row r="50" spans="1:34" ht="14.1" customHeight="1" x14ac:dyDescent="0.15">
      <c r="A50" s="67"/>
      <c r="B50" s="68"/>
      <c r="C50" s="25"/>
      <c r="D50" s="25"/>
      <c r="E50" s="25"/>
      <c r="F50" s="25"/>
      <c r="G50" s="69" t="s">
        <v>31</v>
      </c>
      <c r="H50" s="25"/>
      <c r="I50" s="21"/>
      <c r="J50" s="25"/>
      <c r="K50" s="25"/>
      <c r="L50" s="25"/>
      <c r="M50" s="25"/>
      <c r="N50" s="21"/>
      <c r="O50" s="70"/>
      <c r="P50" s="25"/>
      <c r="Q50" s="16"/>
      <c r="R50" s="25"/>
      <c r="S50" s="16"/>
      <c r="T50" s="25"/>
      <c r="U50" s="15"/>
      <c r="V50" s="15"/>
      <c r="W50" s="15"/>
      <c r="X50" s="229"/>
      <c r="Y50" s="229"/>
      <c r="Z50" s="229"/>
      <c r="AA50" s="229"/>
      <c r="AB50" s="238"/>
      <c r="AC50" s="238"/>
      <c r="AD50" s="238"/>
      <c r="AF50" s="228" t="s">
        <v>92</v>
      </c>
      <c r="AG50" s="229"/>
      <c r="AH50" s="161">
        <f>MOD(ABS(AH48),60)</f>
        <v>0</v>
      </c>
    </row>
    <row r="51" spans="1:34" ht="14.1" customHeight="1" thickBot="1" x14ac:dyDescent="0.2">
      <c r="A51" s="60"/>
      <c r="B51" s="60"/>
      <c r="C51" s="25"/>
      <c r="D51" s="25"/>
      <c r="E51" s="25"/>
      <c r="F51" s="25"/>
      <c r="G51" s="69" t="s">
        <v>32</v>
      </c>
      <c r="H51" s="25"/>
      <c r="I51" s="71"/>
      <c r="J51" s="25"/>
      <c r="K51" s="25"/>
      <c r="L51" s="25"/>
      <c r="M51" s="25"/>
      <c r="N51" s="71"/>
      <c r="T51" s="25"/>
      <c r="U51" s="3"/>
      <c r="V51" s="3"/>
      <c r="W51" s="3"/>
      <c r="X51" s="239"/>
      <c r="Y51" s="239"/>
      <c r="Z51" s="239"/>
      <c r="AA51" s="239"/>
      <c r="AB51" s="240"/>
      <c r="AC51" s="240"/>
      <c r="AD51" s="240"/>
      <c r="AF51" s="230" t="s">
        <v>93</v>
      </c>
      <c r="AG51" s="231"/>
      <c r="AH51" s="166">
        <f>IF(AH48&lt;0,(AH49*100+AH50)*-1,AH49*100+AH50)</f>
        <v>-17700</v>
      </c>
    </row>
    <row r="52" spans="1:34" ht="14.1" customHeight="1" x14ac:dyDescent="0.15">
      <c r="A52" s="1"/>
      <c r="B52" s="1"/>
      <c r="G52" s="3"/>
      <c r="I52" s="21"/>
      <c r="J52" s="3"/>
      <c r="K52" s="3"/>
      <c r="L52" s="3"/>
      <c r="M52" s="3"/>
      <c r="N52" s="21"/>
      <c r="U52" s="21"/>
      <c r="V52" s="21"/>
      <c r="W52" s="21"/>
      <c r="X52" s="239"/>
      <c r="Y52" s="239"/>
      <c r="Z52" s="239"/>
      <c r="AA52" s="239"/>
      <c r="AB52" s="240"/>
      <c r="AC52" s="240"/>
      <c r="AD52" s="240"/>
    </row>
    <row r="53" spans="1:34" ht="14.1" customHeight="1" x14ac:dyDescent="0.15">
      <c r="A53" s="1"/>
      <c r="B53" s="1"/>
      <c r="G53" s="72" t="s">
        <v>27</v>
      </c>
      <c r="H53" s="73"/>
      <c r="I53" s="241"/>
      <c r="J53" s="241"/>
      <c r="K53" s="241"/>
      <c r="L53" s="241"/>
      <c r="M53" s="241"/>
      <c r="N53" s="241"/>
      <c r="O53" s="73"/>
      <c r="P53" s="73"/>
      <c r="U53" s="21"/>
      <c r="V53" s="21"/>
      <c r="W53" s="21"/>
      <c r="X53" s="239"/>
      <c r="Y53" s="239"/>
      <c r="Z53" s="239"/>
      <c r="AA53" s="239"/>
      <c r="AB53" s="240"/>
      <c r="AC53" s="240"/>
      <c r="AD53" s="240"/>
    </row>
    <row r="54" spans="1:34" ht="14.1" customHeight="1" x14ac:dyDescent="0.15">
      <c r="A54" s="60"/>
      <c r="B54" s="60"/>
      <c r="G54" s="21"/>
      <c r="I54" s="21"/>
      <c r="J54" s="21"/>
      <c r="K54" s="21"/>
      <c r="L54" s="21"/>
      <c r="M54" s="21"/>
      <c r="N54" s="21"/>
      <c r="O54" s="21"/>
      <c r="U54" s="21"/>
      <c r="V54" s="21"/>
      <c r="W54" s="21"/>
      <c r="X54" s="239"/>
      <c r="Y54" s="239"/>
      <c r="Z54" s="239"/>
      <c r="AA54" s="239"/>
      <c r="AB54" s="240"/>
      <c r="AC54" s="240"/>
      <c r="AD54" s="240"/>
    </row>
    <row r="55" spans="1:34" ht="13.5" customHeight="1" x14ac:dyDescent="0.15">
      <c r="A55" s="60"/>
      <c r="B55" s="60"/>
      <c r="G55" s="71" t="s">
        <v>108</v>
      </c>
      <c r="I55" s="21"/>
      <c r="J55" s="21"/>
      <c r="K55" s="21"/>
      <c r="L55" s="21"/>
      <c r="M55" s="21"/>
      <c r="N55" s="21"/>
      <c r="O55" s="21"/>
    </row>
    <row r="56" spans="1:34" ht="4.5" customHeight="1" x14ac:dyDescent="0.15">
      <c r="A56" s="60"/>
      <c r="B56" s="60"/>
      <c r="C56" s="60"/>
      <c r="E56" s="60"/>
      <c r="G56" s="60"/>
      <c r="I56" s="60"/>
      <c r="J56" s="60"/>
      <c r="K56" s="60"/>
      <c r="L56" s="60"/>
      <c r="M56" s="60"/>
      <c r="N56" s="60"/>
      <c r="O56" s="60"/>
      <c r="Q56" s="60"/>
      <c r="S56" s="60"/>
      <c r="U56" s="60"/>
      <c r="V56" s="60"/>
      <c r="W56" s="60"/>
      <c r="X56" s="1"/>
      <c r="Z56" s="60"/>
      <c r="AA56" s="60"/>
      <c r="AB56" s="60"/>
      <c r="AC56" s="60"/>
      <c r="AD56" s="60"/>
    </row>
    <row r="57" spans="1:34" ht="14.1" customHeight="1" x14ac:dyDescent="0.15">
      <c r="D57" s="60"/>
      <c r="F57" s="60"/>
      <c r="H57" s="60"/>
      <c r="P57" s="60"/>
      <c r="R57" s="60"/>
      <c r="T57" s="60"/>
      <c r="Y57" s="60"/>
    </row>
    <row r="58" spans="1:34" ht="14.1" customHeight="1" x14ac:dyDescent="0.15"/>
    <row r="59" spans="1:34" ht="5.0999999999999996" customHeight="1" x14ac:dyDescent="0.15"/>
    <row r="60" spans="1:34" ht="5.0999999999999996" customHeight="1" x14ac:dyDescent="0.15"/>
  </sheetData>
  <mergeCells count="92">
    <mergeCell ref="K44:L45"/>
    <mergeCell ref="O7:AD7"/>
    <mergeCell ref="X51:AA54"/>
    <mergeCell ref="AB51:AD54"/>
    <mergeCell ref="G41:H41"/>
    <mergeCell ref="I53:N53"/>
    <mergeCell ref="X6:AA6"/>
    <mergeCell ref="S8:T9"/>
    <mergeCell ref="G43:H43"/>
    <mergeCell ref="I43:J43"/>
    <mergeCell ref="N8:N9"/>
    <mergeCell ref="G8:H9"/>
    <mergeCell ref="I8:I9"/>
    <mergeCell ref="Z42:AC42"/>
    <mergeCell ref="K43:L43"/>
    <mergeCell ref="AA46:AA47"/>
    <mergeCell ref="K46:L47"/>
    <mergeCell ref="M46:N47"/>
    <mergeCell ref="AD8:AD9"/>
    <mergeCell ref="AJ8:AK8"/>
    <mergeCell ref="AF50:AG50"/>
    <mergeCell ref="AF51:AG51"/>
    <mergeCell ref="O43:P43"/>
    <mergeCell ref="Q43:R43"/>
    <mergeCell ref="AF46:AG46"/>
    <mergeCell ref="AF47:AG47"/>
    <mergeCell ref="AF48:AG48"/>
    <mergeCell ref="AF49:AG49"/>
    <mergeCell ref="O46:P47"/>
    <mergeCell ref="Q46:R47"/>
    <mergeCell ref="AF44:AG44"/>
    <mergeCell ref="AF45:AG45"/>
    <mergeCell ref="AB49:AD50"/>
    <mergeCell ref="X49:AA50"/>
    <mergeCell ref="Q44:R44"/>
    <mergeCell ref="Q45:R45"/>
    <mergeCell ref="O44:P44"/>
    <mergeCell ref="O45:P45"/>
    <mergeCell ref="M44:N44"/>
    <mergeCell ref="M45:N45"/>
    <mergeCell ref="CA8:CC8"/>
    <mergeCell ref="X8:Y9"/>
    <mergeCell ref="BY8:BZ8"/>
    <mergeCell ref="BR8:BS8"/>
    <mergeCell ref="M43:N43"/>
    <mergeCell ref="S41:T41"/>
    <mergeCell ref="Q8:R9"/>
    <mergeCell ref="W8:W9"/>
    <mergeCell ref="Z8:AC8"/>
    <mergeCell ref="Z9:AA9"/>
    <mergeCell ref="AB9:AC9"/>
    <mergeCell ref="AF8:AG8"/>
    <mergeCell ref="AH8:AI8"/>
    <mergeCell ref="BP8:BQ8"/>
    <mergeCell ref="U8:U9"/>
    <mergeCell ref="V8:V9"/>
    <mergeCell ref="C45:D45"/>
    <mergeCell ref="E44:F44"/>
    <mergeCell ref="G45:H45"/>
    <mergeCell ref="E45:F45"/>
    <mergeCell ref="G44:H44"/>
    <mergeCell ref="C44:D44"/>
    <mergeCell ref="BT8:BU8"/>
    <mergeCell ref="X41:Y41"/>
    <mergeCell ref="Z41:AA41"/>
    <mergeCell ref="AB41:AC41"/>
    <mergeCell ref="C46:D47"/>
    <mergeCell ref="E46:F47"/>
    <mergeCell ref="G46:H47"/>
    <mergeCell ref="I46:J47"/>
    <mergeCell ref="L9:M9"/>
    <mergeCell ref="O8:P9"/>
    <mergeCell ref="J8:M8"/>
    <mergeCell ref="J9:K9"/>
    <mergeCell ref="I45:J45"/>
    <mergeCell ref="I44:J44"/>
    <mergeCell ref="C8:D9"/>
    <mergeCell ref="E8:F9"/>
    <mergeCell ref="A7:N7"/>
    <mergeCell ref="J41:K41"/>
    <mergeCell ref="L41:M41"/>
    <mergeCell ref="A1:Y1"/>
    <mergeCell ref="C2:G2"/>
    <mergeCell ref="O2:S2"/>
    <mergeCell ref="A5:B5"/>
    <mergeCell ref="A3:B3"/>
    <mergeCell ref="C3:N3"/>
    <mergeCell ref="C5:N5"/>
    <mergeCell ref="A4:B4"/>
    <mergeCell ref="C4:N4"/>
    <mergeCell ref="A8:A9"/>
    <mergeCell ref="B8:B9"/>
  </mergeCells>
  <phoneticPr fontId="3"/>
  <conditionalFormatting sqref="AD10:AD40">
    <cfRule type="expression" dxfId="5" priority="1" stopIfTrue="1">
      <formula>NOT(ISNUMBER($AD10))</formula>
    </cfRule>
  </conditionalFormatting>
  <conditionalFormatting sqref="I10:I40">
    <cfRule type="expression" dxfId="4" priority="2" stopIfTrue="1">
      <formula>NOT(ISNUMBER($I10))</formula>
    </cfRule>
  </conditionalFormatting>
  <conditionalFormatting sqref="N10:N40">
    <cfRule type="expression" dxfId="3" priority="3" stopIfTrue="1">
      <formula>NOT(ISNUMBER($N10))</formula>
    </cfRule>
  </conditionalFormatting>
  <conditionalFormatting sqref="U10:U40">
    <cfRule type="expression" dxfId="2" priority="4" stopIfTrue="1">
      <formula>NOT(ISNUMBER($U10))</formula>
    </cfRule>
  </conditionalFormatting>
  <conditionalFormatting sqref="AC10:AC40 F10:F40 Y10:Y40 H10:H40 AA10:AA40 D10:D40 M10:M40 R10:R40 T10:T40 P10:P40 K10:K40">
    <cfRule type="cellIs" dxfId="1" priority="5" stopIfTrue="1" operator="notEqual">
      <formula>0</formula>
    </cfRule>
  </conditionalFormatting>
  <conditionalFormatting sqref="N41 I41">
    <cfRule type="cellIs" dxfId="0" priority="6" stopIfTrue="1" operator="greaterThan">
      <formula>$CE$44</formula>
    </cfRule>
  </conditionalFormatting>
  <dataValidations count="2">
    <dataValidation allowBlank="1" showInputMessage="1" showErrorMessage="1" error="時間は１～２４００　で入力してください" sqref="F10:F41 Y10:Y40 D10:D41 P10:P41 H10:H41 R10:R41 T10:T40" xr:uid="{00000000-0002-0000-0000-000001000000}"/>
    <dataValidation type="whole" allowBlank="1" showInputMessage="1" showErrorMessage="1" sqref="C10:C40 E10:E40 G10:G40 O10:O40 Q10:Q40 S10:S40" xr:uid="{BFF4519C-D63A-4EE0-9FAE-AE4266E85635}">
      <formula1>1</formula1>
      <formula2>2400</formula2>
    </dataValidation>
  </dataValidations>
  <pageMargins left="0.59055118110236227" right="0" top="0.19685039370078741" bottom="0.19685039370078741" header="0.51181102362204722" footer="0"/>
  <pageSetup paperSize="9" scale="83" orientation="portrait" r:id="rId1"/>
  <headerFooter alignWithMargins="0">
    <oddFooter xml:space="preserve">&amp;R&amp;"ＭＳ ゴシック,標準"&amp;6&amp;F
</oddFooter>
  </headerFooter>
  <ignoredErrors>
    <ignoredError sqref="AG10 AI10" 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勤務予定通知表_店舗系</vt:lpstr>
      <vt:lpstr>勤務予定通知表_店舗系!Print_Area</vt:lpstr>
    </vt:vector>
  </TitlesOfParts>
  <Company>壱番屋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nakahara.yk</dc:creator>
  <cp:lastModifiedBy>yasutomo</cp:lastModifiedBy>
  <cp:lastPrinted>2012-03-01T07:17:43Z</cp:lastPrinted>
  <dcterms:created xsi:type="dcterms:W3CDTF">2003-04-14T06:11:43Z</dcterms:created>
  <dcterms:modified xsi:type="dcterms:W3CDTF">2022-08-17T02:34:22Z</dcterms:modified>
</cp:coreProperties>
</file>